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ATERSIR-Rendicontazione.Annuale\Rendiconto 2016\SCHEDE DEFINITIVE X INVIO A ATERSIR\Schede A_G_H\PC_LIGHT\"/>
    </mc:Choice>
  </mc:AlternateContent>
  <bookViews>
    <workbookView xWindow="0" yWindow="0" windowWidth="28800" windowHeight="11985" activeTab="2"/>
  </bookViews>
  <sheets>
    <sheet name="A_UTENZA SERVITA" sheetId="1" r:id="rId1"/>
    <sheet name="G_DETERMINANTI TARIFFARI" sheetId="2" r:id="rId2"/>
    <sheet name="H_AGEVOLAZIONI TARIFFARIE"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3" i="2" l="1"/>
  <c r="N61" i="2"/>
  <c r="N59" i="2"/>
  <c r="M59" i="2"/>
  <c r="N62" i="2" s="1"/>
  <c r="J58" i="2"/>
  <c r="J57" i="2"/>
  <c r="J56" i="2"/>
  <c r="J55" i="2"/>
  <c r="J54" i="2"/>
  <c r="J53" i="2"/>
  <c r="J52" i="2"/>
  <c r="J51" i="2"/>
  <c r="J50" i="2"/>
  <c r="J49" i="2"/>
  <c r="J48" i="2"/>
  <c r="J47" i="2"/>
  <c r="H46" i="2"/>
  <c r="G46" i="2"/>
  <c r="J46" i="2" s="1"/>
  <c r="B46" i="2"/>
  <c r="A46" i="2"/>
  <c r="H45" i="2"/>
  <c r="G45" i="2"/>
  <c r="J45" i="2" s="1"/>
  <c r="B45" i="2"/>
  <c r="A45" i="2"/>
  <c r="H44" i="2"/>
  <c r="J44" i="2" s="1"/>
  <c r="G44" i="2"/>
  <c r="B44" i="2"/>
  <c r="A44" i="2"/>
  <c r="J43" i="2"/>
  <c r="H43" i="2"/>
  <c r="G43" i="2"/>
  <c r="B43" i="2"/>
  <c r="A43" i="2"/>
  <c r="H42" i="2"/>
  <c r="G42" i="2"/>
  <c r="J42" i="2" s="1"/>
  <c r="B42" i="2"/>
  <c r="A42" i="2"/>
  <c r="H41" i="2"/>
  <c r="G41" i="2"/>
  <c r="J41" i="2" s="1"/>
  <c r="B41" i="2"/>
  <c r="A41" i="2"/>
  <c r="H40" i="2"/>
  <c r="J40" i="2" s="1"/>
  <c r="G40" i="2"/>
  <c r="B40" i="2"/>
  <c r="A40" i="2"/>
  <c r="J39" i="2"/>
  <c r="H39" i="2"/>
  <c r="G39" i="2"/>
  <c r="B39" i="2"/>
  <c r="A39" i="2"/>
  <c r="H38" i="2"/>
  <c r="G38" i="2"/>
  <c r="J38" i="2" s="1"/>
  <c r="B38" i="2"/>
  <c r="A38" i="2"/>
  <c r="H37" i="2"/>
  <c r="G37" i="2"/>
  <c r="J37" i="2" s="1"/>
  <c r="B37" i="2"/>
  <c r="A37" i="2"/>
  <c r="H36" i="2"/>
  <c r="J36" i="2" s="1"/>
  <c r="G36" i="2"/>
  <c r="B36" i="2"/>
  <c r="A36" i="2"/>
  <c r="J35" i="2"/>
  <c r="H35" i="2"/>
  <c r="G35" i="2"/>
  <c r="B35" i="2"/>
  <c r="A35" i="2"/>
  <c r="H34" i="2"/>
  <c r="G34" i="2"/>
  <c r="J34" i="2" s="1"/>
  <c r="B34" i="2"/>
  <c r="A34" i="2"/>
  <c r="H33" i="2"/>
  <c r="G33" i="2"/>
  <c r="J33" i="2" s="1"/>
  <c r="B33" i="2"/>
  <c r="A33" i="2"/>
  <c r="H32" i="2"/>
  <c r="J32" i="2" s="1"/>
  <c r="G32" i="2"/>
  <c r="B32" i="2"/>
  <c r="A32" i="2"/>
  <c r="J31" i="2"/>
  <c r="H31" i="2"/>
  <c r="G31" i="2"/>
  <c r="B31" i="2"/>
  <c r="A31" i="2"/>
  <c r="H30" i="2"/>
  <c r="G30" i="2"/>
  <c r="J30" i="2" s="1"/>
  <c r="B30" i="2"/>
  <c r="A30" i="2"/>
  <c r="H29" i="2"/>
  <c r="G29" i="2"/>
  <c r="J29" i="2" s="1"/>
  <c r="B29" i="2"/>
  <c r="A29" i="2"/>
  <c r="H28" i="2"/>
  <c r="J28" i="2" s="1"/>
  <c r="G28" i="2"/>
  <c r="B28" i="2"/>
  <c r="A28" i="2"/>
  <c r="J27" i="2"/>
  <c r="H27" i="2"/>
  <c r="G27" i="2"/>
  <c r="B27" i="2"/>
  <c r="A27" i="2"/>
  <c r="H26" i="2"/>
  <c r="G26" i="2"/>
  <c r="J26" i="2" s="1"/>
  <c r="B26" i="2"/>
  <c r="A26" i="2"/>
  <c r="N12" i="2"/>
  <c r="M12" i="2"/>
  <c r="H11" i="2"/>
  <c r="G11" i="2"/>
  <c r="J11" i="2" s="1"/>
  <c r="J10" i="2"/>
  <c r="H10" i="2"/>
  <c r="G10" i="2"/>
  <c r="H9" i="2"/>
  <c r="J9" i="2" s="1"/>
  <c r="G9" i="2"/>
  <c r="H8" i="2"/>
  <c r="G8" i="2"/>
  <c r="J8" i="2" s="1"/>
  <c r="H7" i="2"/>
  <c r="G7" i="2"/>
  <c r="J7" i="2" s="1"/>
  <c r="J6" i="2"/>
  <c r="H6" i="2"/>
  <c r="G6" i="2"/>
  <c r="D125" i="1"/>
  <c r="C125" i="1"/>
  <c r="D100" i="1"/>
  <c r="C100" i="1"/>
  <c r="D53" i="1"/>
  <c r="C53" i="1"/>
  <c r="D44" i="1"/>
  <c r="C44" i="1"/>
  <c r="C36" i="1"/>
  <c r="D32" i="1"/>
  <c r="D21" i="1"/>
  <c r="C21" i="1"/>
  <c r="C32" i="1" s="1"/>
  <c r="B21" i="1"/>
  <c r="J12" i="2" l="1"/>
  <c r="J59" i="2"/>
  <c r="J61" i="2" s="1"/>
  <c r="J63" i="2" s="1"/>
  <c r="N63" i="2"/>
  <c r="J66" i="2" l="1"/>
  <c r="C74" i="2"/>
</calcChain>
</file>

<file path=xl/comments1.xml><?xml version="1.0" encoding="utf-8"?>
<comments xmlns="http://schemas.openxmlformats.org/spreadsheetml/2006/main">
  <authors>
    <author>msanti</author>
    <author>Alessandro Bazzani</author>
    <author>utente</author>
  </authors>
  <commentList>
    <comment ref="B4" authorId="0" shapeId="0">
      <text>
        <r>
          <rPr>
            <b/>
            <sz val="9"/>
            <color indexed="81"/>
            <rFont val="Tahoma"/>
            <family val="2"/>
          </rPr>
          <t>Utilizzare denominazione come da elenco comuni allegato</t>
        </r>
        <r>
          <rPr>
            <sz val="9"/>
            <color indexed="81"/>
            <rFont val="Tahoma"/>
            <family val="2"/>
          </rPr>
          <t xml:space="preserve">
</t>
        </r>
      </text>
    </comment>
    <comment ref="B20" authorId="0" shapeId="0">
      <text>
        <r>
          <rPr>
            <b/>
            <sz val="9"/>
            <color indexed="81"/>
            <rFont val="Tahoma"/>
            <family val="2"/>
          </rPr>
          <t>Utilizzare denominazione come da elenco comuni allegato</t>
        </r>
        <r>
          <rPr>
            <sz val="9"/>
            <color indexed="81"/>
            <rFont val="Tahoma"/>
            <family val="2"/>
          </rPr>
          <t xml:space="preserve">
</t>
        </r>
      </text>
    </comment>
    <comment ref="B54"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78"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1" authorId="1" shapeId="0">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 ref="C132" authorId="2" shapeId="0">
      <text>
        <r>
          <rPr>
            <b/>
            <sz val="9"/>
            <color indexed="81"/>
            <rFont val="Tahoma"/>
            <charset val="1"/>
          </rPr>
          <t>utente:</t>
        </r>
        <r>
          <rPr>
            <sz val="9"/>
            <color indexed="81"/>
            <rFont val="Tahoma"/>
            <charset val="1"/>
          </rPr>
          <t xml:space="preserve">
SI  nel caso in cui l'utente dichiari il  numero effettivo di occupanti
</t>
        </r>
      </text>
    </comment>
    <comment ref="D132" authorId="2" shapeId="0">
      <text>
        <r>
          <rPr>
            <b/>
            <sz val="9"/>
            <color indexed="81"/>
            <rFont val="Tahoma"/>
            <charset val="1"/>
          </rPr>
          <t>utente:</t>
        </r>
        <r>
          <rPr>
            <sz val="9"/>
            <color indexed="81"/>
            <rFont val="Tahoma"/>
            <charset val="1"/>
          </rPr>
          <t xml:space="preserve">
NO nel caso in cui l'utente non dichiari un numero di occupanti, in questo caso si applica il valore previsto da regolamento comunale
</t>
        </r>
      </text>
    </comment>
  </commentList>
</comments>
</file>

<file path=xl/sharedStrings.xml><?xml version="1.0" encoding="utf-8"?>
<sst xmlns="http://schemas.openxmlformats.org/spreadsheetml/2006/main" count="247" uniqueCount="149">
  <si>
    <t>Tab. A</t>
  </si>
  <si>
    <t>UTENZA SERVITA</t>
  </si>
  <si>
    <t>ANNO RENDICONTATO</t>
  </si>
  <si>
    <t>A.1</t>
  </si>
  <si>
    <t>BACINI TARIFFARI</t>
  </si>
  <si>
    <t>COMUNI</t>
  </si>
  <si>
    <t>Bacino tariffario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</si>
  <si>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</si>
  <si>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</si>
  <si>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</si>
  <si>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</si>
  <si>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</si>
  <si>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</si>
  <si>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</si>
  <si>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</si>
  <si>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</si>
  <si>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</si>
  <si>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</si>
  <si>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</si>
  <si>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</si>
  <si>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</si>
  <si>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</si>
  <si>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</si>
  <si>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</si>
  <si>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</si>
  <si>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</si>
  <si>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</si>
  <si>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</si>
  <si>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</si>
  <si>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</si>
  <si>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</si>
  <si>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</si>
  <si>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</si>
  <si>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</si>
  <si>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</si>
  <si>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</si>
  <si>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</si>
  <si>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</si>
  <si>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</si>
  <si>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</si>
  <si>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</si>
  <si>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</si>
  <si>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</si>
  <si>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</si>
  <si>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</si>
  <si>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</si>
  <si>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</si>
  <si>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</si>
  <si>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</si>
  <si>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TOTALE UTENZE NON DOMESTICHE</t>
  </si>
  <si>
    <t>A.3.d</t>
  </si>
  <si>
    <t>CLASSE DI UTENZA NON DOMESTICA AI SENSI DEL D.P.R. 158/99
(Comuni con popolazione&lt; 5000 abitanti)</t>
  </si>
  <si>
    <t>Musei, biblioteche, scuole, associazioni, luoghi di culto</t>
  </si>
  <si>
    <t>Campeggi, distributori carburanti, impianti sportivi</t>
  </si>
  <si>
    <t>Stabilimenti balneari</t>
  </si>
  <si>
    <t>Esposizioni, autosaloni</t>
  </si>
  <si>
    <t>Alberghi con ristorante</t>
  </si>
  <si>
    <t>Alberghi senza ristorante</t>
  </si>
  <si>
    <t>Case di cura e riposo</t>
  </si>
  <si>
    <t>Uffici, agenzie, studi professionali</t>
  </si>
  <si>
    <t>Banche ed istituti di credito</t>
  </si>
  <si>
    <t>Negozi abbigliamento, calzature, libreria, cartoleria, ferramenta e altri beni durevoli</t>
  </si>
  <si>
    <t>Edicola, farmacia, tabaccaio, plurilicenze</t>
  </si>
  <si>
    <t>Attività artigianali tipo botteghe: falegname, idraulico, fabbro, elettricista</t>
  </si>
  <si>
    <t>Carrozzeria, autofficina, elettrauto</t>
  </si>
  <si>
    <t>Attività industriali con capannoni di produzione</t>
  </si>
  <si>
    <t>Attività artigianali di produzione beni specifici</t>
  </si>
  <si>
    <t>Ristoranti, trattorie, osterie, pizzerie, pub</t>
  </si>
  <si>
    <t>Bar, caffè, pasticceria</t>
  </si>
  <si>
    <t>Supermercato, pane e pasta, macelleria, salumi e formaggi, generi alimentari</t>
  </si>
  <si>
    <t>Plurilicenze alimentari e/o miste</t>
  </si>
  <si>
    <t>Ortofrutta, pescherie, fiori e piante, pizza al taglio</t>
  </si>
  <si>
    <t>Discoteche, night club</t>
  </si>
  <si>
    <t>A.3.e</t>
  </si>
  <si>
    <t>CLASSE DI UTENZA NON DOMESTICA DA REGOLAMENTO TARI, SE DIFFERENTE DALLE CATEGORIE DEL D.P.R. 158/99</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</si>
  <si>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</si>
  <si>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</si>
  <si>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</si>
  <si>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</si>
  <si>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</si>
  <si>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</si>
  <si>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</si>
  <si>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</si>
  <si>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</si>
  <si>
    <t>Tab. G</t>
  </si>
  <si>
    <t>DETERMINANTI TARIFFARI</t>
  </si>
  <si>
    <t>G.1</t>
  </si>
  <si>
    <t>PREVENTIVO</t>
  </si>
  <si>
    <t>CONSUNTIVO</t>
  </si>
  <si>
    <t>G.1.a</t>
  </si>
  <si>
    <t>ka</t>
  </si>
  <si>
    <t>kb</t>
  </si>
  <si>
    <t>QUOTA FISSA (€/mq)</t>
  </si>
  <si>
    <t>QUOTA VARIABILE (€/anno)</t>
  </si>
  <si>
    <t>TOTALE GETTITO DA QUOTA FISSA (€)</t>
  </si>
  <si>
    <t>TOTALE GETTITO DA QUOTA VARIABILE (€)</t>
  </si>
  <si>
    <t>RIDUZIONI (€)</t>
  </si>
  <si>
    <t>TOTALE GETTITO (€)</t>
  </si>
  <si>
    <t>G.1.b</t>
  </si>
  <si>
    <t>G.1.c</t>
  </si>
  <si>
    <t>CLASSE DI UTENZA NON DOMESTICA</t>
  </si>
  <si>
    <t>kc</t>
  </si>
  <si>
    <t>kd</t>
  </si>
  <si>
    <t>QUOTA VARIABILE (€/mq)</t>
  </si>
  <si>
    <t>(1) Nel caso in cui non vengano utilizzate le classi definite dal DPR 158/99 si lascia la possibilità di personalizzare la descrizione di classe di utenza</t>
  </si>
  <si>
    <t xml:space="preserve">(2) Ove applicata la tariffa puntuale allegare il dettaglio di tutti i parametri necessari al computo e all'applicazione della stessa </t>
  </si>
  <si>
    <t>Totale gettito previsto</t>
  </si>
  <si>
    <t>Totale gettito</t>
  </si>
  <si>
    <t>Sconti previsti</t>
  </si>
  <si>
    <t>Sconti applicati</t>
  </si>
  <si>
    <t>Tot. gettito al netto degli sconti previsto</t>
  </si>
  <si>
    <t>Tot. gettito al netto degli sconti</t>
  </si>
  <si>
    <t>G.1.d</t>
  </si>
  <si>
    <t>TARIFFA PUNTUALE</t>
  </si>
  <si>
    <t>File descrittivo della modalità di applicazione e dei determinanti tariffari</t>
  </si>
  <si>
    <t>G.1.e</t>
  </si>
  <si>
    <t>RIPARTIZIONE COSTI FISSI/VARIABILI e UD/UND</t>
  </si>
  <si>
    <t>Costi fissi attribuiti alle utenze domestiche(€)</t>
  </si>
  <si>
    <t>Costi fissi attribuiti alle utenze non domestiche(€)</t>
  </si>
  <si>
    <t>Costi variabili attribuiti alle utenze domestiche(€)</t>
  </si>
  <si>
    <t>Costi variabili attribuiti alle utenze non domestiche(€)</t>
  </si>
  <si>
    <t>(3) Indicare i dati di pianificazione tariffaria</t>
  </si>
  <si>
    <t>PROVA</t>
  </si>
  <si>
    <t>Tab. H</t>
  </si>
  <si>
    <t>AGEVOLAZIONI TARIFFARIE</t>
  </si>
  <si>
    <t>H.1</t>
  </si>
  <si>
    <t>TIPOLOGIA DI AGEVOLAZIONE</t>
  </si>
  <si>
    <t>Sì/No</t>
  </si>
  <si>
    <t>Descrizione                (specificare i criteri di applicazione)</t>
  </si>
  <si>
    <t>Importo unitario</t>
  </si>
  <si>
    <t>Unità di misura</t>
  </si>
  <si>
    <t>Frazione conferita</t>
  </si>
  <si>
    <t>N° componenti</t>
  </si>
  <si>
    <t>Fascia ISEE</t>
  </si>
  <si>
    <t>#</t>
  </si>
  <si>
    <t>1</t>
  </si>
  <si>
    <t>2</t>
  </si>
  <si>
    <t>3</t>
  </si>
  <si>
    <t>4</t>
  </si>
  <si>
    <t>6</t>
  </si>
  <si>
    <t>Sconto cassonetto disagiato</t>
  </si>
  <si>
    <t>Sconto compostiera</t>
  </si>
  <si>
    <t>Sconto quota variabile</t>
  </si>
  <si>
    <t>Sconto residenti all'estero</t>
  </si>
  <si>
    <t>(1) I dati relativi alle agevolazioni applicate nei comuni a TARI saranno compilati dall'Autorità competente</t>
  </si>
  <si>
    <t>(2) Indicare solo le agevolazioni a carico della TARI.</t>
  </si>
  <si>
    <t>PIOZZANO</t>
  </si>
  <si>
    <t>BACINO TARIFFARIO PIOZZANO</t>
  </si>
  <si>
    <t>Altre agevolazioni (specificare)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</si>
</sst>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 #,##0_-;_-* &quot;-&quot;_-;_-@_-"/>
    <numFmt numFmtId="44" formatCode="_-&quot;€&quot;\ * #,##0.00_-;\-&quot;€&quot;\ * #,##0.00_-;_-&quot;€&quot;\ * &quot;-&quot;??_-;_-@_-"/>
    <numFmt numFmtId="43" formatCode="_-* #,##0.00_-;\-* #,##0.00_-;_-* &quot;-&quot;??_-;_-@_-"/>
    <numFmt numFmtId="164" formatCode="_ * #,##0_)_L_._ ;_ * \(#,##0\)_L_._ ;_ * &quot;-&quot;??_)_L_._ ;_ @_ "/>
    <numFmt numFmtId="165" formatCode="_(* #,##0_);_(* \(#,##0\);_(* &quot;-&quot;_);_(@_)"/>
    <numFmt numFmtId="166" formatCode="_(* #,##0.00_);_(* \(#,##0.00\);_(* &quot;-&quot;??_);_(@_)"/>
  </numFmts>
  <fonts count="26">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sz val="10"/>
      <color indexed="8"/>
      <name val="Arial"/>
      <family val="2"/>
    </font>
    <font>
      <b/>
      <sz val="18"/>
      <color indexed="8"/>
      <name val="Calibri"/>
      <family val="2"/>
    </font>
    <font>
      <b/>
      <sz val="10"/>
      <color indexed="18"/>
      <name val="Arial"/>
      <family val="2"/>
    </font>
    <font>
      <sz val="10"/>
      <name val="Humnst777 Lt BT"/>
    </font>
    <font>
      <sz val="9"/>
      <name val="Arial"/>
      <family val="2"/>
    </font>
    <font>
      <b/>
      <sz val="20"/>
      <name val="Arial"/>
      <family val="2"/>
    </font>
    <font>
      <b/>
      <sz val="9"/>
      <color indexed="81"/>
      <name val="Tahoma"/>
      <family val="2"/>
    </font>
    <font>
      <sz val="9"/>
      <color indexed="81"/>
      <name val="Tahoma"/>
      <family val="2"/>
    </font>
    <font>
      <b/>
      <sz val="9"/>
      <color indexed="81"/>
      <name val="Tahoma"/>
      <charset val="1"/>
    </font>
    <font>
      <sz val="9"/>
      <color indexed="81"/>
      <name val="Tahoma"/>
      <charset val="1"/>
    </font>
    <font>
      <b/>
      <sz val="9"/>
      <color indexed="61"/>
      <name val="Arial"/>
      <family val="2"/>
    </font>
    <font>
      <b/>
      <sz val="9"/>
      <name val="Arial"/>
      <family val="2"/>
    </font>
    <font>
      <sz val="10"/>
      <color indexed="10"/>
      <name val="Arial"/>
      <family val="2"/>
    </font>
    <font>
      <sz val="11"/>
      <color indexed="8"/>
      <name val="Calibri"/>
      <family val="2"/>
    </font>
  </fonts>
  <fills count="8">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s>
  <cellStyleXfs count="8">
    <xf numFmtId="0" fontId="0"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12" fillId="0" borderId="0"/>
    <xf numFmtId="165" fontId="5" fillId="0" borderId="0" applyFont="0" applyFill="0" applyBorder="0" applyAlignment="0" applyProtection="0"/>
    <xf numFmtId="0" fontId="15" fillId="0" borderId="0"/>
    <xf numFmtId="165" fontId="5" fillId="0" borderId="0" applyFont="0" applyFill="0" applyBorder="0" applyAlignment="0" applyProtection="0"/>
  </cellStyleXfs>
  <cellXfs count="145">
    <xf numFmtId="0" fontId="0" fillId="0" borderId="0" xfId="0"/>
    <xf numFmtId="0" fontId="2" fillId="0" borderId="0" xfId="0" applyFont="1"/>
    <xf numFmtId="0" fontId="3" fillId="0" borderId="0" xfId="0" applyFont="1" applyAlignment="1">
      <alignment horizontal="center"/>
    </xf>
    <xf numFmtId="0" fontId="4" fillId="0" borderId="0" xfId="0" applyFont="1" applyAlignment="1">
      <alignment horizontal="left" indent="1"/>
    </xf>
    <xf numFmtId="0" fontId="5" fillId="0" borderId="0" xfId="0" applyFont="1"/>
    <xf numFmtId="0" fontId="6" fillId="2" borderId="1" xfId="0" applyFont="1" applyFill="1" applyBorder="1" applyAlignment="1">
      <alignment horizontal="center" vertical="center"/>
    </xf>
    <xf numFmtId="0" fontId="7" fillId="0" borderId="0" xfId="0" applyFont="1"/>
    <xf numFmtId="0" fontId="8" fillId="0" borderId="0" xfId="0" applyFont="1" applyAlignment="1"/>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10"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3" fillId="0" borderId="5" xfId="4" applyFont="1" applyFill="1" applyBorder="1" applyAlignment="1">
      <alignment wrapText="1"/>
    </xf>
    <xf numFmtId="0" fontId="5" fillId="4" borderId="6" xfId="0" applyFont="1" applyFill="1" applyBorder="1" applyAlignment="1">
      <alignment horizontal="center" vertical="center" wrapText="1"/>
    </xf>
    <xf numFmtId="0" fontId="5" fillId="0" borderId="7" xfId="0" applyFont="1" applyFill="1" applyBorder="1"/>
    <xf numFmtId="0" fontId="5" fillId="4" borderId="8" xfId="0" applyFont="1" applyFill="1" applyBorder="1" applyAlignment="1">
      <alignment horizontal="center" vertical="center" wrapText="1"/>
    </xf>
    <xf numFmtId="0" fontId="5" fillId="0" borderId="9" xfId="0" applyFont="1" applyFill="1" applyBorder="1"/>
    <xf numFmtId="44" fontId="11" fillId="4" borderId="10" xfId="3" applyFont="1" applyFill="1" applyBorder="1" applyAlignment="1">
      <alignment horizontal="left" vertical="center"/>
    </xf>
    <xf numFmtId="44" fontId="11" fillId="4" borderId="11" xfId="3" applyFont="1" applyFill="1" applyBorder="1" applyAlignment="1">
      <alignment horizontal="left" vertical="center"/>
    </xf>
    <xf numFmtId="0" fontId="9" fillId="2" borderId="1" xfId="0" applyFont="1" applyFill="1" applyBorder="1" applyAlignment="1">
      <alignment vertical="center" wrapText="1"/>
    </xf>
    <xf numFmtId="0" fontId="9" fillId="2" borderId="2" xfId="0" applyFont="1" applyFill="1" applyBorder="1" applyAlignment="1">
      <alignment vertical="center"/>
    </xf>
    <xf numFmtId="14" fontId="9" fillId="2" borderId="12" xfId="0" applyNumberFormat="1" applyFont="1" applyFill="1" applyBorder="1" applyAlignment="1">
      <alignment vertical="center"/>
    </xf>
    <xf numFmtId="0" fontId="11" fillId="3" borderId="13" xfId="0" applyFont="1" applyFill="1" applyBorder="1" applyAlignment="1">
      <alignment horizontal="center" vertical="center" wrapText="1"/>
    </xf>
    <xf numFmtId="41" fontId="5" fillId="4" borderId="14" xfId="2" applyFont="1" applyFill="1" applyBorder="1" applyAlignment="1">
      <alignment horizontal="center"/>
    </xf>
    <xf numFmtId="41" fontId="5" fillId="4" borderId="15" xfId="2" applyFont="1" applyFill="1" applyBorder="1"/>
    <xf numFmtId="0" fontId="5" fillId="0" borderId="16" xfId="0" applyFont="1" applyFill="1" applyBorder="1"/>
    <xf numFmtId="41" fontId="5" fillId="4" borderId="17" xfId="2" applyFont="1" applyFill="1" applyBorder="1" applyAlignment="1">
      <alignment horizontal="center"/>
    </xf>
    <xf numFmtId="41" fontId="5" fillId="4" borderId="18" xfId="2" applyFont="1" applyFill="1" applyBorder="1"/>
    <xf numFmtId="44" fontId="11" fillId="4" borderId="19" xfId="3" applyFont="1" applyFill="1" applyBorder="1" applyAlignment="1">
      <alignment vertical="center"/>
    </xf>
    <xf numFmtId="41" fontId="14" fillId="5" borderId="20" xfId="2" applyFont="1" applyFill="1" applyBorder="1"/>
    <xf numFmtId="41" fontId="14" fillId="5" borderId="21" xfId="2" applyFont="1" applyFill="1" applyBorder="1"/>
    <xf numFmtId="0" fontId="5" fillId="0" borderId="0" xfId="0" applyFont="1" applyAlignment="1">
      <alignment horizontal="left" wrapText="1"/>
    </xf>
    <xf numFmtId="0" fontId="11" fillId="4" borderId="1" xfId="0" applyFont="1" applyFill="1" applyBorder="1" applyAlignment="1">
      <alignment vertical="center"/>
    </xf>
    <xf numFmtId="0" fontId="11" fillId="4" borderId="12" xfId="0" applyFont="1" applyFill="1" applyBorder="1" applyAlignment="1">
      <alignment vertical="center"/>
    </xf>
    <xf numFmtId="164" fontId="5" fillId="0" borderId="22" xfId="1" applyNumberFormat="1" applyFont="1" applyBorder="1" applyAlignment="1">
      <alignment horizontal="center"/>
    </xf>
    <xf numFmtId="164" fontId="5" fillId="0" borderId="14" xfId="1" applyNumberFormat="1" applyFont="1" applyBorder="1" applyAlignment="1">
      <alignment horizontal="center"/>
    </xf>
    <xf numFmtId="44" fontId="11" fillId="4" borderId="1" xfId="3" applyFont="1" applyFill="1" applyBorder="1" applyAlignment="1">
      <alignment vertical="center"/>
    </xf>
    <xf numFmtId="165" fontId="5" fillId="0" borderId="14" xfId="5" applyFont="1" applyFill="1" applyBorder="1" applyAlignment="1">
      <alignment horizontal="center" vertical="center" wrapText="1"/>
    </xf>
    <xf numFmtId="165" fontId="5" fillId="0" borderId="6" xfId="5" applyFont="1" applyFill="1" applyBorder="1" applyAlignment="1">
      <alignment horizontal="center" vertical="center" wrapText="1"/>
    </xf>
    <xf numFmtId="0" fontId="5" fillId="0" borderId="14" xfId="6" applyFont="1" applyBorder="1" applyAlignment="1">
      <alignment horizontal="center" vertical="top"/>
    </xf>
    <xf numFmtId="0" fontId="16" fillId="0" borderId="14" xfId="6" applyFont="1" applyBorder="1" applyAlignment="1">
      <alignment horizontal="left" vertical="top" wrapText="1"/>
    </xf>
    <xf numFmtId="41" fontId="5" fillId="6" borderId="23" xfId="2" applyFont="1" applyFill="1" applyBorder="1" applyAlignment="1">
      <alignment horizontal="center"/>
    </xf>
    <xf numFmtId="41" fontId="5" fillId="6" borderId="24" xfId="2" applyFont="1" applyFill="1" applyBorder="1"/>
    <xf numFmtId="41" fontId="5" fillId="6" borderId="14" xfId="2" applyFont="1" applyFill="1" applyBorder="1" applyAlignment="1">
      <alignment horizontal="center"/>
    </xf>
    <xf numFmtId="41" fontId="5" fillId="6" borderId="15" xfId="2" applyFont="1" applyFill="1" applyBorder="1"/>
    <xf numFmtId="0" fontId="5" fillId="0" borderId="25" xfId="0" applyFont="1" applyFill="1" applyBorder="1"/>
    <xf numFmtId="0" fontId="5" fillId="0" borderId="0" xfId="0" applyFont="1" applyAlignment="1">
      <alignment wrapText="1"/>
    </xf>
    <xf numFmtId="41" fontId="5" fillId="0" borderId="14" xfId="2" applyFont="1" applyFill="1" applyBorder="1" applyAlignment="1">
      <alignment horizontal="center"/>
    </xf>
    <xf numFmtId="41" fontId="5" fillId="0" borderId="15" xfId="2" applyFont="1" applyFill="1" applyBorder="1"/>
    <xf numFmtId="0" fontId="5" fillId="0" borderId="7" xfId="0" applyFont="1" applyFill="1" applyBorder="1" applyAlignment="1">
      <alignment wrapText="1"/>
    </xf>
    <xf numFmtId="41" fontId="17" fillId="0" borderId="14" xfId="2" applyFont="1" applyFill="1" applyBorder="1" applyAlignment="1">
      <alignment horizontal="center"/>
    </xf>
    <xf numFmtId="0" fontId="5" fillId="0" borderId="16" xfId="0" applyFont="1" applyFill="1" applyBorder="1" applyAlignment="1">
      <alignment wrapText="1"/>
    </xf>
    <xf numFmtId="41" fontId="5" fillId="0" borderId="17" xfId="2" applyFont="1" applyFill="1" applyBorder="1" applyAlignment="1">
      <alignment horizontal="center"/>
    </xf>
    <xf numFmtId="0" fontId="3" fillId="0" borderId="0" xfId="0" applyFont="1" applyAlignment="1">
      <alignment horizontal="center"/>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9" fillId="2" borderId="19" xfId="0" applyFont="1" applyFill="1" applyBorder="1" applyAlignment="1">
      <alignment horizontal="center"/>
    </xf>
    <xf numFmtId="0" fontId="9" fillId="2" borderId="26" xfId="0" applyFont="1" applyFill="1" applyBorder="1" applyAlignment="1">
      <alignment horizontal="center"/>
    </xf>
    <xf numFmtId="0" fontId="9" fillId="2" borderId="27" xfId="0" applyFont="1" applyFill="1" applyBorder="1" applyAlignment="1">
      <alignment horizontal="center"/>
    </xf>
    <xf numFmtId="0" fontId="22"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3" borderId="28"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5" fillId="0" borderId="14" xfId="0" applyFont="1" applyFill="1" applyBorder="1"/>
    <xf numFmtId="0" fontId="5" fillId="0" borderId="29" xfId="0" applyFont="1" applyFill="1" applyBorder="1"/>
    <xf numFmtId="43" fontId="5" fillId="0" borderId="7" xfId="1" applyFont="1" applyFill="1" applyBorder="1"/>
    <xf numFmtId="43" fontId="5" fillId="0" borderId="14" xfId="1" applyFont="1" applyFill="1" applyBorder="1"/>
    <xf numFmtId="41" fontId="5" fillId="5" borderId="15" xfId="2" applyFont="1" applyFill="1" applyBorder="1"/>
    <xf numFmtId="43" fontId="5" fillId="5" borderId="15" xfId="1" applyFont="1" applyFill="1" applyBorder="1"/>
    <xf numFmtId="0" fontId="5" fillId="0" borderId="17" xfId="0" applyFont="1" applyFill="1" applyBorder="1"/>
    <xf numFmtId="0" fontId="5" fillId="0" borderId="30" xfId="0" applyFont="1" applyFill="1" applyBorder="1"/>
    <xf numFmtId="41" fontId="5" fillId="5" borderId="31" xfId="0" applyNumberFormat="1" applyFont="1" applyFill="1" applyBorder="1"/>
    <xf numFmtId="43" fontId="5" fillId="0" borderId="0" xfId="1" applyFont="1"/>
    <xf numFmtId="43" fontId="5" fillId="5" borderId="31" xfId="1" applyFont="1" applyFill="1" applyBorder="1"/>
    <xf numFmtId="0" fontId="9" fillId="2" borderId="1" xfId="0" applyFont="1" applyFill="1" applyBorder="1" applyAlignment="1">
      <alignment horizontal="center"/>
    </xf>
    <xf numFmtId="0" fontId="9" fillId="2" borderId="2" xfId="0" applyFont="1" applyFill="1" applyBorder="1" applyAlignment="1">
      <alignment horizontal="center"/>
    </xf>
    <xf numFmtId="0" fontId="9" fillId="2" borderId="12" xfId="0" applyFont="1" applyFill="1" applyBorder="1" applyAlignment="1">
      <alignment horizontal="center"/>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165" fontId="5" fillId="5" borderId="15" xfId="5" applyFont="1" applyFill="1" applyBorder="1"/>
    <xf numFmtId="43" fontId="5" fillId="0" borderId="35" xfId="1" applyFont="1" applyFill="1" applyBorder="1" applyAlignment="1">
      <alignment horizontal="center" vertical="center" wrapText="1"/>
    </xf>
    <xf numFmtId="43" fontId="5" fillId="0" borderId="33" xfId="1" applyFont="1" applyFill="1" applyBorder="1" applyAlignment="1">
      <alignment horizontal="center" vertical="center" wrapText="1"/>
    </xf>
    <xf numFmtId="43" fontId="5" fillId="0" borderId="34" xfId="1"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43" fontId="5" fillId="0" borderId="38" xfId="1" applyFont="1" applyFill="1" applyBorder="1" applyAlignment="1">
      <alignment horizontal="center" vertical="center" wrapText="1"/>
    </xf>
    <xf numFmtId="43" fontId="5" fillId="0" borderId="0" xfId="1" applyFont="1" applyFill="1" applyBorder="1" applyAlignment="1">
      <alignment horizontal="center" vertical="center" wrapText="1"/>
    </xf>
    <xf numFmtId="43" fontId="5" fillId="0" borderId="37" xfId="1"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40" xfId="0" applyFont="1" applyFill="1" applyBorder="1" applyAlignment="1">
      <alignment horizontal="center" vertical="center" wrapText="1"/>
    </xf>
    <xf numFmtId="165" fontId="5" fillId="5" borderId="18" xfId="5" applyFont="1" applyFill="1" applyBorder="1"/>
    <xf numFmtId="43" fontId="5" fillId="0" borderId="19" xfId="1" applyFont="1" applyFill="1" applyBorder="1" applyAlignment="1">
      <alignment horizontal="center" vertical="center" wrapText="1"/>
    </xf>
    <xf numFmtId="43" fontId="5" fillId="0" borderId="26" xfId="1" applyFont="1" applyFill="1" applyBorder="1" applyAlignment="1">
      <alignment horizontal="center" vertical="center" wrapText="1"/>
    </xf>
    <xf numFmtId="43" fontId="5" fillId="0" borderId="40" xfId="1" applyFont="1" applyFill="1" applyBorder="1" applyAlignment="1">
      <alignment horizontal="center" vertical="center" wrapText="1"/>
    </xf>
    <xf numFmtId="43" fontId="5" fillId="5" borderId="18" xfId="1" applyFont="1" applyFill="1" applyBorder="1"/>
    <xf numFmtId="0" fontId="5" fillId="0" borderId="0" xfId="0" applyFont="1" applyFill="1" applyBorder="1"/>
    <xf numFmtId="41" fontId="5" fillId="0" borderId="0" xfId="2" applyFont="1" applyFill="1" applyBorder="1" applyAlignment="1">
      <alignment horizontal="center"/>
    </xf>
    <xf numFmtId="41" fontId="5" fillId="5" borderId="31" xfId="2" applyFont="1" applyFill="1" applyBorder="1"/>
    <xf numFmtId="0" fontId="5" fillId="0" borderId="22" xfId="0" applyFont="1" applyFill="1" applyBorder="1"/>
    <xf numFmtId="0" fontId="5" fillId="0" borderId="41" xfId="0" applyFont="1" applyFill="1" applyBorder="1"/>
    <xf numFmtId="43" fontId="5" fillId="0" borderId="22" xfId="1" applyFont="1" applyFill="1" applyBorder="1"/>
    <xf numFmtId="0" fontId="5" fillId="0" borderId="11" xfId="0" applyFont="1" applyFill="1" applyBorder="1"/>
    <xf numFmtId="0" fontId="5" fillId="0" borderId="42" xfId="0" applyFont="1" applyFill="1" applyBorder="1"/>
    <xf numFmtId="41" fontId="5" fillId="5" borderId="18" xfId="2" applyFont="1" applyFill="1" applyBorder="1"/>
    <xf numFmtId="0" fontId="5" fillId="0" borderId="38" xfId="0" applyFont="1" applyFill="1" applyBorder="1"/>
    <xf numFmtId="0" fontId="5" fillId="0" borderId="43" xfId="0" applyFont="1" applyFill="1" applyBorder="1"/>
    <xf numFmtId="0" fontId="5" fillId="0" borderId="44" xfId="0" applyFont="1" applyFill="1" applyBorder="1"/>
    <xf numFmtId="0" fontId="11" fillId="0" borderId="0" xfId="0" applyFont="1" applyFill="1" applyBorder="1" applyAlignment="1">
      <alignment horizontal="right"/>
    </xf>
    <xf numFmtId="165" fontId="5" fillId="5" borderId="31" xfId="5" applyFont="1" applyFill="1" applyBorder="1"/>
    <xf numFmtId="41" fontId="5" fillId="0" borderId="31" xfId="2" applyFont="1" applyFill="1" applyBorder="1"/>
    <xf numFmtId="43" fontId="5" fillId="0" borderId="31" xfId="1" applyFont="1" applyFill="1" applyBorder="1"/>
    <xf numFmtId="0" fontId="9" fillId="2" borderId="12"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2" xfId="0" applyFont="1" applyFill="1" applyBorder="1" applyAlignment="1">
      <alignment horizontal="left" vertical="center" wrapText="1"/>
    </xf>
    <xf numFmtId="165" fontId="5" fillId="7" borderId="0" xfId="0" applyNumberFormat="1" applyFont="1" applyFill="1" applyAlignment="1">
      <alignment wrapText="1"/>
    </xf>
    <xf numFmtId="0" fontId="5" fillId="0" borderId="7"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0" xfId="0" applyFont="1" applyFill="1" applyBorder="1" applyAlignment="1">
      <alignment horizontal="left" vertical="center" wrapText="1"/>
    </xf>
    <xf numFmtId="4" fontId="5" fillId="0" borderId="0" xfId="0" applyNumberFormat="1" applyFont="1" applyBorder="1"/>
    <xf numFmtId="166" fontId="5" fillId="0" borderId="0" xfId="0" applyNumberFormat="1" applyFont="1" applyBorder="1"/>
    <xf numFmtId="0" fontId="5" fillId="0" borderId="0" xfId="0" applyFont="1" applyAlignment="1">
      <alignment vertical="top" wrapText="1"/>
    </xf>
    <xf numFmtId="0" fontId="24" fillId="0" borderId="0" xfId="0" applyFont="1" applyAlignment="1">
      <alignment vertical="top" wrapText="1"/>
    </xf>
    <xf numFmtId="0" fontId="10" fillId="4" borderId="2" xfId="0" applyFont="1" applyFill="1" applyBorder="1" applyAlignment="1">
      <alignment horizontal="center" vertical="center"/>
    </xf>
    <xf numFmtId="0" fontId="10" fillId="4" borderId="12" xfId="0" applyFont="1" applyFill="1" applyBorder="1" applyAlignment="1">
      <alignment horizontal="center" vertical="center"/>
    </xf>
    <xf numFmtId="0" fontId="10" fillId="3" borderId="44"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45" xfId="0" applyFont="1" applyFill="1" applyBorder="1" applyAlignment="1">
      <alignment horizontal="center" vertical="center" wrapText="1"/>
    </xf>
    <xf numFmtId="0" fontId="5" fillId="0" borderId="13" xfId="0" applyFont="1" applyBorder="1"/>
    <xf numFmtId="0" fontId="5" fillId="0" borderId="15" xfId="0" applyFont="1" applyBorder="1"/>
    <xf numFmtId="0" fontId="5" fillId="0" borderId="17" xfId="0" applyFont="1" applyBorder="1"/>
    <xf numFmtId="0" fontId="5" fillId="0" borderId="18" xfId="0" applyFont="1" applyBorder="1"/>
    <xf numFmtId="0" fontId="25" fillId="0" borderId="3" xfId="4" applyFont="1" applyFill="1" applyBorder="1" applyAlignment="1"/>
    <xf numFmtId="0" fontId="25" fillId="0" borderId="4" xfId="4" applyFont="1" applyFill="1" applyBorder="1" applyAlignment="1"/>
    <xf numFmtId="0" fontId="25" fillId="0" borderId="4" xfId="4" applyFont="1" applyFill="1" applyBorder="1" applyAlignment="1">
      <alignment horizontal="right"/>
    </xf>
    <xf numFmtId="0" fontId="25" fillId="0" borderId="7" xfId="4" applyFont="1" applyFill="1" applyBorder="1" applyAlignment="1"/>
    <xf numFmtId="0" fontId="25" fillId="0" borderId="14" xfId="4" applyFont="1" applyFill="1" applyBorder="1" applyAlignment="1"/>
    <xf numFmtId="0" fontId="25" fillId="0" borderId="14" xfId="4" applyFont="1" applyFill="1" applyBorder="1" applyAlignment="1">
      <alignment horizontal="right"/>
    </xf>
    <xf numFmtId="0" fontId="5" fillId="0" borderId="0" xfId="0" applyFont="1" applyAlignment="1">
      <alignment horizontal="left" vertical="top" wrapText="1"/>
    </xf>
    <xf numFmtId="0" fontId="5" fillId="0" borderId="0" xfId="0" applyFont="1" applyBorder="1" applyAlignment="1">
      <alignment vertical="top" wrapText="1"/>
    </xf>
  </cellXfs>
  <cellStyles count="8">
    <cellStyle name="Migliaia" xfId="1" builtinId="3"/>
    <cellStyle name="Migliaia (0)_Tariffa simulazioni" xfId="7"/>
    <cellStyle name="Migliaia [0]" xfId="2" builtinId="6"/>
    <cellStyle name="Migliaia [0] 6" xfId="5"/>
    <cellStyle name="Normale" xfId="0" builtinId="0"/>
    <cellStyle name="Normale_Foglio1" xfId="4"/>
    <cellStyle name="Normale_Simulazioni Tariffa" xfId="6"/>
    <cellStyle name="Valuta"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TERSIR-Rendicontazione.Annuale/Rendiconto%202016/SCHEDE%20DEFINITIVE%20X%20INVIO%20A%20ATERSIR/Schede%20A_G_H/PC%20A_G_H/PIOZZANO%20A%20G%20H%20_Schede_DGR754%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_UTENZA SERVITA"/>
      <sheetName val="G_DETERMINANTI TARIFFARI"/>
      <sheetName val="H_AGEVOLAZIONI TARIFFARIE"/>
    </sheetNames>
    <sheetDataSet>
      <sheetData sheetId="0">
        <row r="38">
          <cell r="C38">
            <v>127</v>
          </cell>
          <cell r="D38">
            <v>16079</v>
          </cell>
        </row>
        <row r="39">
          <cell r="C39">
            <v>77</v>
          </cell>
          <cell r="D39">
            <v>9498</v>
          </cell>
        </row>
        <row r="40">
          <cell r="C40">
            <v>37</v>
          </cell>
          <cell r="D40">
            <v>4630</v>
          </cell>
        </row>
        <row r="41">
          <cell r="C41">
            <v>220</v>
          </cell>
          <cell r="D41">
            <v>25815</v>
          </cell>
        </row>
        <row r="42">
          <cell r="C42">
            <v>7</v>
          </cell>
          <cell r="D42">
            <v>710</v>
          </cell>
        </row>
        <row r="43">
          <cell r="C43">
            <v>3</v>
          </cell>
          <cell r="D43">
            <v>517</v>
          </cell>
        </row>
        <row r="79">
          <cell r="A79">
            <v>1</v>
          </cell>
          <cell r="B79" t="str">
            <v>Musei, biblioteche, scuole, associazioni, luoghi di culto</v>
          </cell>
          <cell r="D79">
            <v>0</v>
          </cell>
        </row>
        <row r="80">
          <cell r="A80">
            <v>2</v>
          </cell>
          <cell r="B80" t="str">
            <v>Campeggi, distributori carburanti, impianti sportivi</v>
          </cell>
          <cell r="D80">
            <v>0</v>
          </cell>
        </row>
        <row r="81">
          <cell r="A81">
            <v>3</v>
          </cell>
          <cell r="B81" t="str">
            <v>Stabilimenti balneari</v>
          </cell>
          <cell r="D81">
            <v>0</v>
          </cell>
        </row>
        <row r="82">
          <cell r="A82">
            <v>4</v>
          </cell>
          <cell r="B82" t="str">
            <v>Esposizioni, autosaloni</v>
          </cell>
          <cell r="D82">
            <v>524</v>
          </cell>
        </row>
        <row r="83">
          <cell r="A83">
            <v>5</v>
          </cell>
          <cell r="B83" t="str">
            <v>Alberghi con ristorante</v>
          </cell>
          <cell r="D83">
            <v>0</v>
          </cell>
        </row>
        <row r="84">
          <cell r="A84">
            <v>6</v>
          </cell>
          <cell r="B84" t="str">
            <v>Alberghi senza ristorante</v>
          </cell>
          <cell r="D84">
            <v>73</v>
          </cell>
        </row>
        <row r="85">
          <cell r="A85">
            <v>7</v>
          </cell>
          <cell r="B85" t="str">
            <v>Case di cura e riposo</v>
          </cell>
          <cell r="D85">
            <v>0</v>
          </cell>
        </row>
        <row r="86">
          <cell r="A86">
            <v>8</v>
          </cell>
          <cell r="B86" t="str">
            <v>Uffici, agenzie, studi professionali</v>
          </cell>
          <cell r="D86">
            <v>124</v>
          </cell>
        </row>
        <row r="87">
          <cell r="A87">
            <v>9</v>
          </cell>
          <cell r="B87" t="str">
            <v>Banche ed istituti di credito</v>
          </cell>
          <cell r="D87">
            <v>0</v>
          </cell>
        </row>
        <row r="88">
          <cell r="A88">
            <v>10</v>
          </cell>
          <cell r="B88" t="str">
            <v>Negozi abbigliamento, calzature, libreria, cartoleria, ferramenta e altri beni durevoli</v>
          </cell>
          <cell r="D88">
            <v>0</v>
          </cell>
        </row>
        <row r="89">
          <cell r="A89">
            <v>11</v>
          </cell>
          <cell r="B89" t="str">
            <v>Edicola, farmacia, tabaccaio, plurilicenze</v>
          </cell>
          <cell r="D89">
            <v>65</v>
          </cell>
        </row>
        <row r="90">
          <cell r="A90">
            <v>12</v>
          </cell>
          <cell r="B90" t="str">
            <v>Attività artigianali tipo botteghe: falegname, idraulico, fabbro, elettricista</v>
          </cell>
          <cell r="D90">
            <v>693</v>
          </cell>
        </row>
        <row r="91">
          <cell r="A91">
            <v>13</v>
          </cell>
          <cell r="B91" t="str">
            <v>Carrozzeria, autofficina, elettrauto</v>
          </cell>
          <cell r="D91">
            <v>1411</v>
          </cell>
        </row>
        <row r="92">
          <cell r="A92">
            <v>14</v>
          </cell>
          <cell r="B92" t="str">
            <v>Attività industriali con capannoni di produzione</v>
          </cell>
          <cell r="D92">
            <v>0</v>
          </cell>
        </row>
        <row r="93">
          <cell r="A93">
            <v>15</v>
          </cell>
          <cell r="B93" t="str">
            <v>Attività artigianali di produzione beni specifici</v>
          </cell>
          <cell r="D93">
            <v>557</v>
          </cell>
        </row>
        <row r="94">
          <cell r="A94">
            <v>16</v>
          </cell>
          <cell r="B94" t="str">
            <v>Ristoranti, trattorie, osterie, pizzerie, pub</v>
          </cell>
          <cell r="D94">
            <v>1638.5</v>
          </cell>
        </row>
        <row r="95">
          <cell r="A95">
            <v>17</v>
          </cell>
          <cell r="B95" t="str">
            <v>Bar, caffè, pasticceria</v>
          </cell>
          <cell r="D95">
            <v>58</v>
          </cell>
        </row>
        <row r="96">
          <cell r="A96">
            <v>18</v>
          </cell>
          <cell r="B96" t="str">
            <v>Supermercato, pane e pasta, macelleria, salumi e formaggi, generi alimentari</v>
          </cell>
          <cell r="D96">
            <v>63</v>
          </cell>
        </row>
        <row r="97">
          <cell r="A97">
            <v>19</v>
          </cell>
          <cell r="B97" t="str">
            <v>Plurilicenze alimentari e/o miste</v>
          </cell>
          <cell r="D97">
            <v>0</v>
          </cell>
        </row>
        <row r="98">
          <cell r="A98">
            <v>20</v>
          </cell>
          <cell r="B98" t="str">
            <v>Ortofrutta, pescherie, fiori e piante, pizza al taglio</v>
          </cell>
          <cell r="D98">
            <v>0</v>
          </cell>
        </row>
        <row r="99">
          <cell r="A99">
            <v>21</v>
          </cell>
          <cell r="B99" t="str">
            <v>Discoteche, night club</v>
          </cell>
          <cell r="D99">
            <v>0</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33"/>
  <sheetViews>
    <sheetView workbookViewId="0">
      <selection sqref="A1:XFD1048576"/>
    </sheetView>
  </sheetViews>
  <sheetFormatPr defaultRowHeight="12.75"/>
  <cols>
    <col min="1" max="1" width="9.7109375" style="6" bestFit="1" customWidth="1"/>
    <col min="2" max="2" width="88.140625" style="4" bestFit="1" customWidth="1"/>
    <col min="3" max="3" width="16.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15.75">
      <c r="A4" s="3"/>
      <c r="B4" s="10" t="s">
        <v>5</v>
      </c>
      <c r="C4" s="11" t="s">
        <v>6</v>
      </c>
    </row>
    <row r="5" spans="1:7" ht="23.25">
      <c r="A5" s="3"/>
      <c r="B5" s="12" t="s">
        <v>146</v>
      </c>
      <c r="C5" s="13" t="s">
        <v>7</v>
      </c>
    </row>
    <row r="6" spans="1:7" ht="15.75">
      <c r="A6" s="3"/>
      <c r="B6" s="14" t="s">
        <v>8</v>
      </c>
      <c r="C6" s="15"/>
    </row>
    <row r="7" spans="1:7" ht="15.75">
      <c r="A7" s="3"/>
      <c r="B7" s="14" t="s">
        <v>9</v>
      </c>
      <c r="C7" s="15"/>
    </row>
    <row r="8" spans="1:7" ht="15.75">
      <c r="A8" s="3"/>
      <c r="B8" s="14" t="s">
        <v>10</v>
      </c>
      <c r="C8" s="15"/>
    </row>
    <row r="9" spans="1:7" ht="15.75">
      <c r="A9" s="3"/>
      <c r="B9" s="14" t="s">
        <v>11</v>
      </c>
      <c r="C9" s="15"/>
    </row>
    <row r="10" spans="1:7" ht="15.75">
      <c r="A10" s="3"/>
      <c r="B10" s="14" t="s">
        <v>12</v>
      </c>
      <c r="C10" s="15"/>
    </row>
    <row r="11" spans="1:7" ht="15.75">
      <c r="A11" s="3"/>
      <c r="B11" s="14" t="s">
        <v>13</v>
      </c>
      <c r="C11" s="15"/>
    </row>
    <row r="12" spans="1:7" ht="15.75">
      <c r="A12" s="3"/>
      <c r="B12" s="14" t="s">
        <v>14</v>
      </c>
      <c r="C12" s="15"/>
    </row>
    <row r="13" spans="1:7" ht="15.75">
      <c r="A13" s="3"/>
      <c r="B13" s="14" t="s">
        <v>15</v>
      </c>
      <c r="C13" s="15"/>
    </row>
    <row r="14" spans="1:7" ht="15.75">
      <c r="A14" s="3"/>
      <c r="B14" s="14" t="s">
        <v>16</v>
      </c>
      <c r="C14" s="15"/>
    </row>
    <row r="15" spans="1:7" ht="15.75">
      <c r="A15" s="3"/>
      <c r="B15" s="16" t="s">
        <v>17</v>
      </c>
      <c r="C15" s="15"/>
    </row>
    <row r="16" spans="1:7" ht="16.5" thickBot="1">
      <c r="A16" s="3"/>
      <c r="B16" s="17" t="s">
        <v>18</v>
      </c>
      <c r="C16" s="18"/>
    </row>
    <row r="17" spans="1:4" ht="15.75">
      <c r="A17" s="3"/>
    </row>
    <row r="18" spans="1:4" ht="16.5" thickBot="1">
      <c r="A18" s="3"/>
    </row>
    <row r="19" spans="1:4" ht="27.75" customHeight="1" thickBot="1">
      <c r="A19" s="3" t="s">
        <v>19</v>
      </c>
      <c r="B19" s="19" t="s">
        <v>20</v>
      </c>
      <c r="C19" s="20" t="s">
        <v>21</v>
      </c>
      <c r="D19" s="21" t="s">
        <v>22</v>
      </c>
    </row>
    <row r="20" spans="1:4" ht="25.5">
      <c r="A20" s="3"/>
      <c r="B20" s="10" t="s">
        <v>5</v>
      </c>
      <c r="C20" s="11" t="s">
        <v>23</v>
      </c>
      <c r="D20" s="22" t="s">
        <v>24</v>
      </c>
    </row>
    <row r="21" spans="1:4" ht="17.25" customHeight="1">
      <c r="A21" s="3"/>
      <c r="B21" s="12" t="str">
        <f>B5</f>
        <v>PIOZZANO</v>
      </c>
      <c r="C21" s="23">
        <f>+C44</f>
        <v>471</v>
      </c>
      <c r="D21" s="24">
        <f>+C100</f>
        <v>31</v>
      </c>
    </row>
    <row r="22" spans="1:4" ht="15.75">
      <c r="A22" s="3"/>
      <c r="B22" s="14" t="s">
        <v>8</v>
      </c>
      <c r="C22" s="23"/>
      <c r="D22" s="24"/>
    </row>
    <row r="23" spans="1:4" ht="15.75">
      <c r="A23" s="3"/>
      <c r="B23" s="14" t="s">
        <v>9</v>
      </c>
      <c r="C23" s="23"/>
      <c r="D23" s="24"/>
    </row>
    <row r="24" spans="1:4" ht="15.75">
      <c r="A24" s="3"/>
      <c r="B24" s="14" t="s">
        <v>10</v>
      </c>
      <c r="C24" s="23"/>
      <c r="D24" s="24"/>
    </row>
    <row r="25" spans="1:4" ht="15.75">
      <c r="A25" s="3"/>
      <c r="B25" s="14" t="s">
        <v>11</v>
      </c>
      <c r="C25" s="23"/>
      <c r="D25" s="24"/>
    </row>
    <row r="26" spans="1:4" ht="15.75">
      <c r="A26" s="3"/>
      <c r="B26" s="14" t="s">
        <v>12</v>
      </c>
      <c r="C26" s="23"/>
      <c r="D26" s="24"/>
    </row>
    <row r="27" spans="1:4" ht="15.75">
      <c r="A27" s="3"/>
      <c r="B27" s="14" t="s">
        <v>13</v>
      </c>
      <c r="C27" s="23"/>
      <c r="D27" s="24"/>
    </row>
    <row r="28" spans="1:4" ht="15.75">
      <c r="A28" s="3"/>
      <c r="B28" s="14" t="s">
        <v>14</v>
      </c>
      <c r="C28" s="23"/>
      <c r="D28" s="24"/>
    </row>
    <row r="29" spans="1:4" ht="15.75">
      <c r="A29" s="3"/>
      <c r="B29" s="14" t="s">
        <v>15</v>
      </c>
      <c r="C29" s="23"/>
      <c r="D29" s="24"/>
    </row>
    <row r="30" spans="1:4" ht="15.75">
      <c r="A30" s="3"/>
      <c r="B30" s="14" t="s">
        <v>16</v>
      </c>
      <c r="C30" s="23"/>
      <c r="D30" s="24"/>
    </row>
    <row r="31" spans="1:4" ht="16.5" thickBot="1">
      <c r="A31" s="3"/>
      <c r="B31" s="25" t="s">
        <v>17</v>
      </c>
      <c r="C31" s="26"/>
      <c r="D31" s="27"/>
    </row>
    <row r="32" spans="1:4" ht="16.5" thickBot="1">
      <c r="A32" s="3"/>
      <c r="B32" s="28" t="s">
        <v>18</v>
      </c>
      <c r="C32" s="29">
        <f>SUM(C21:C31)</f>
        <v>471</v>
      </c>
      <c r="D32" s="30">
        <f>SUM(D21:D31)</f>
        <v>31</v>
      </c>
    </row>
    <row r="33" spans="1:4" ht="15.75">
      <c r="A33" s="3"/>
      <c r="B33" s="31" t="s">
        <v>25</v>
      </c>
      <c r="C33" s="31"/>
      <c r="D33" s="31"/>
    </row>
    <row r="34" spans="1:4" ht="16.5" thickBot="1">
      <c r="A34" s="3"/>
    </row>
    <row r="35" spans="1:4" ht="56.25" customHeight="1" thickBot="1">
      <c r="A35" s="3" t="s">
        <v>26</v>
      </c>
      <c r="B35" s="19" t="s">
        <v>27</v>
      </c>
      <c r="C35" s="20" t="s">
        <v>21</v>
      </c>
      <c r="D35" s="21" t="s">
        <v>22</v>
      </c>
    </row>
    <row r="36" spans="1:4" ht="21.75" customHeight="1" thickBot="1">
      <c r="A36" s="3"/>
      <c r="B36" s="32" t="s">
        <v>28</v>
      </c>
      <c r="C36" s="12" t="str">
        <f>B5</f>
        <v>PIOZZANO</v>
      </c>
      <c r="D36" s="33"/>
    </row>
    <row r="37" spans="1:4" ht="25.5">
      <c r="A37" s="3" t="s">
        <v>29</v>
      </c>
      <c r="B37" s="10" t="s">
        <v>30</v>
      </c>
      <c r="C37" s="11" t="s">
        <v>31</v>
      </c>
      <c r="D37" s="22" t="s">
        <v>32</v>
      </c>
    </row>
    <row r="38" spans="1:4" ht="18.75" customHeight="1">
      <c r="A38" s="3"/>
      <c r="B38" s="14" t="s">
        <v>33</v>
      </c>
      <c r="C38" s="34">
        <v>127</v>
      </c>
      <c r="D38" s="34">
        <v>16079</v>
      </c>
    </row>
    <row r="39" spans="1:4" ht="15.75">
      <c r="A39" s="3"/>
      <c r="B39" s="14" t="s">
        <v>34</v>
      </c>
      <c r="C39" s="34">
        <v>77</v>
      </c>
      <c r="D39" s="34">
        <v>9498</v>
      </c>
    </row>
    <row r="40" spans="1:4" ht="15.75">
      <c r="A40" s="3"/>
      <c r="B40" s="14" t="s">
        <v>35</v>
      </c>
      <c r="C40" s="34">
        <v>37</v>
      </c>
      <c r="D40" s="34">
        <v>4630</v>
      </c>
    </row>
    <row r="41" spans="1:4" ht="15.75">
      <c r="A41" s="3"/>
      <c r="B41" s="14" t="s">
        <v>36</v>
      </c>
      <c r="C41" s="34">
        <v>220</v>
      </c>
      <c r="D41" s="34">
        <v>25815</v>
      </c>
    </row>
    <row r="42" spans="1:4" ht="15.75">
      <c r="A42" s="3"/>
      <c r="B42" s="14" t="s">
        <v>37</v>
      </c>
      <c r="C42" s="34">
        <v>7</v>
      </c>
      <c r="D42" s="34">
        <v>710</v>
      </c>
    </row>
    <row r="43" spans="1:4" ht="16.5" thickBot="1">
      <c r="A43" s="3"/>
      <c r="B43" s="25" t="s">
        <v>38</v>
      </c>
      <c r="C43" s="35">
        <v>3</v>
      </c>
      <c r="D43" s="35">
        <v>517</v>
      </c>
    </row>
    <row r="44" spans="1:4" ht="16.5" thickBot="1">
      <c r="A44" s="3"/>
      <c r="B44" s="36" t="s">
        <v>39</v>
      </c>
      <c r="C44" s="29">
        <f>SUM(C38:C43)</f>
        <v>471</v>
      </c>
      <c r="D44" s="30">
        <f>SUM(D38:D43)</f>
        <v>57249</v>
      </c>
    </row>
    <row r="45" spans="1:4" ht="72" customHeight="1">
      <c r="A45" s="3" t="s">
        <v>40</v>
      </c>
      <c r="B45" s="10" t="s">
        <v>41</v>
      </c>
      <c r="C45" s="11" t="s">
        <v>42</v>
      </c>
      <c r="D45" s="22" t="s">
        <v>32</v>
      </c>
    </row>
    <row r="46" spans="1:4" ht="12.75" customHeight="1">
      <c r="A46" s="3"/>
      <c r="B46" s="14" t="s">
        <v>33</v>
      </c>
      <c r="C46" s="37" t="s">
        <v>43</v>
      </c>
      <c r="D46" s="37" t="s">
        <v>43</v>
      </c>
    </row>
    <row r="47" spans="1:4" ht="15.75">
      <c r="A47" s="3"/>
      <c r="B47" s="14" t="s">
        <v>34</v>
      </c>
      <c r="C47" s="37"/>
      <c r="D47" s="37"/>
    </row>
    <row r="48" spans="1:4" ht="15.75">
      <c r="A48" s="3"/>
      <c r="B48" s="14" t="s">
        <v>35</v>
      </c>
      <c r="C48" s="37"/>
      <c r="D48" s="37"/>
    </row>
    <row r="49" spans="1:4" ht="15.75">
      <c r="A49" s="3"/>
      <c r="B49" s="14" t="s">
        <v>36</v>
      </c>
      <c r="C49" s="37"/>
      <c r="D49" s="37"/>
    </row>
    <row r="50" spans="1:4" ht="15.75">
      <c r="A50" s="3"/>
      <c r="B50" s="14" t="s">
        <v>37</v>
      </c>
      <c r="C50" s="37"/>
      <c r="D50" s="37"/>
    </row>
    <row r="51" spans="1:4" ht="15.75">
      <c r="A51" s="3"/>
      <c r="B51" s="14" t="s">
        <v>38</v>
      </c>
      <c r="C51" s="37"/>
      <c r="D51" s="37"/>
    </row>
    <row r="52" spans="1:4" ht="16.5" thickBot="1">
      <c r="A52" s="3"/>
      <c r="B52" s="14" t="s">
        <v>44</v>
      </c>
      <c r="C52" s="38"/>
      <c r="D52" s="38"/>
    </row>
    <row r="53" spans="1:4" ht="16.5" thickBot="1">
      <c r="A53" s="3"/>
      <c r="B53" s="36" t="s">
        <v>45</v>
      </c>
      <c r="C53" s="29">
        <f>SUM(C46:C52)</f>
        <v>0</v>
      </c>
      <c r="D53" s="29">
        <f>SUM(D46:D52)</f>
        <v>0</v>
      </c>
    </row>
    <row r="54" spans="1:4" ht="49.5" customHeight="1">
      <c r="A54" s="3" t="s">
        <v>46</v>
      </c>
      <c r="B54" s="10" t="s">
        <v>47</v>
      </c>
      <c r="C54" s="11" t="s">
        <v>48</v>
      </c>
      <c r="D54" s="22" t="s">
        <v>32</v>
      </c>
    </row>
    <row r="55" spans="1:4" ht="12.75" customHeight="1">
      <c r="A55" s="39"/>
      <c r="B55" s="40"/>
      <c r="C55" s="41"/>
      <c r="D55" s="42"/>
    </row>
    <row r="56" spans="1:4">
      <c r="A56" s="39"/>
      <c r="B56" s="40"/>
      <c r="C56" s="43"/>
      <c r="D56" s="44"/>
    </row>
    <row r="57" spans="1:4">
      <c r="A57" s="39"/>
      <c r="B57" s="40"/>
      <c r="C57" s="43"/>
      <c r="D57" s="44"/>
    </row>
    <row r="58" spans="1:4">
      <c r="A58" s="39"/>
      <c r="B58" s="40"/>
      <c r="C58" s="43"/>
      <c r="D58" s="44"/>
    </row>
    <row r="59" spans="1:4">
      <c r="A59" s="39"/>
      <c r="B59" s="40"/>
      <c r="C59" s="43"/>
      <c r="D59" s="44"/>
    </row>
    <row r="60" spans="1:4">
      <c r="A60" s="39"/>
      <c r="B60" s="40"/>
      <c r="C60" s="43"/>
      <c r="D60" s="44"/>
    </row>
    <row r="61" spans="1:4" ht="12.75" customHeight="1">
      <c r="A61" s="39"/>
      <c r="B61" s="40"/>
      <c r="C61" s="43"/>
      <c r="D61" s="44"/>
    </row>
    <row r="62" spans="1:4">
      <c r="A62" s="39"/>
      <c r="B62" s="40"/>
      <c r="C62" s="43"/>
      <c r="D62" s="44"/>
    </row>
    <row r="63" spans="1:4">
      <c r="A63" s="39"/>
      <c r="B63" s="40"/>
      <c r="C63" s="43"/>
      <c r="D63" s="44"/>
    </row>
    <row r="64" spans="1:4">
      <c r="A64" s="39"/>
      <c r="B64" s="40"/>
      <c r="C64" s="43"/>
      <c r="D64" s="44"/>
    </row>
    <row r="65" spans="1:5">
      <c r="A65" s="39"/>
      <c r="B65" s="40"/>
      <c r="C65" s="43"/>
      <c r="D65" s="44"/>
    </row>
    <row r="66" spans="1:5">
      <c r="A66" s="39"/>
      <c r="B66" s="40"/>
      <c r="C66" s="43"/>
      <c r="D66" s="44"/>
    </row>
    <row r="67" spans="1:5" ht="12.75" customHeight="1">
      <c r="A67" s="39"/>
      <c r="B67" s="40"/>
      <c r="C67" s="43"/>
      <c r="D67" s="44"/>
    </row>
    <row r="68" spans="1:5">
      <c r="A68" s="39"/>
      <c r="B68" s="40"/>
      <c r="C68" s="43"/>
      <c r="D68" s="44"/>
    </row>
    <row r="69" spans="1:5">
      <c r="A69" s="39"/>
      <c r="B69" s="40"/>
      <c r="C69" s="43"/>
      <c r="D69" s="44"/>
    </row>
    <row r="70" spans="1:5">
      <c r="A70" s="39"/>
      <c r="B70" s="40"/>
      <c r="C70" s="43"/>
      <c r="D70" s="44"/>
    </row>
    <row r="71" spans="1:5">
      <c r="A71" s="39"/>
      <c r="B71" s="40"/>
      <c r="C71" s="43"/>
      <c r="D71" s="44"/>
    </row>
    <row r="72" spans="1:5">
      <c r="A72" s="39"/>
      <c r="B72" s="40"/>
      <c r="C72" s="43"/>
      <c r="D72" s="44"/>
    </row>
    <row r="73" spans="1:5" ht="12.75" customHeight="1">
      <c r="A73" s="39"/>
      <c r="B73" s="40"/>
      <c r="C73" s="43"/>
      <c r="D73" s="44"/>
    </row>
    <row r="74" spans="1:5">
      <c r="A74" s="39"/>
      <c r="B74" s="40"/>
      <c r="C74" s="43"/>
      <c r="D74" s="44"/>
    </row>
    <row r="75" spans="1:5">
      <c r="A75" s="39"/>
      <c r="B75" s="40"/>
      <c r="C75" s="43"/>
      <c r="D75" s="44"/>
    </row>
    <row r="76" spans="1:5" ht="13.5" thickBot="1">
      <c r="A76" s="39"/>
      <c r="B76" s="40"/>
      <c r="C76" s="43"/>
      <c r="D76" s="44"/>
    </row>
    <row r="77" spans="1:5" ht="13.5" thickBot="1">
      <c r="B77" s="36" t="s">
        <v>49</v>
      </c>
      <c r="C77" s="29"/>
      <c r="D77" s="30"/>
    </row>
    <row r="78" spans="1:5" ht="49.5" customHeight="1">
      <c r="A78" s="3" t="s">
        <v>50</v>
      </c>
      <c r="B78" s="10" t="s">
        <v>51</v>
      </c>
      <c r="C78" s="11" t="s">
        <v>48</v>
      </c>
      <c r="D78" s="22" t="s">
        <v>32</v>
      </c>
    </row>
    <row r="79" spans="1:5">
      <c r="A79" s="39">
        <v>1</v>
      </c>
      <c r="B79" s="45" t="s">
        <v>52</v>
      </c>
      <c r="C79" s="41">
        <v>0</v>
      </c>
      <c r="D79" s="41">
        <v>0</v>
      </c>
      <c r="E79" s="46"/>
    </row>
    <row r="80" spans="1:5">
      <c r="A80" s="39">
        <v>2</v>
      </c>
      <c r="B80" s="14" t="s">
        <v>53</v>
      </c>
      <c r="C80" s="41">
        <v>0</v>
      </c>
      <c r="D80" s="41">
        <v>0</v>
      </c>
    </row>
    <row r="81" spans="1:4">
      <c r="A81" s="39">
        <v>3</v>
      </c>
      <c r="B81" s="14" t="s">
        <v>54</v>
      </c>
      <c r="C81" s="41">
        <v>0</v>
      </c>
      <c r="D81" s="41">
        <v>0</v>
      </c>
    </row>
    <row r="82" spans="1:4">
      <c r="A82" s="39">
        <v>4</v>
      </c>
      <c r="B82" s="14" t="s">
        <v>55</v>
      </c>
      <c r="C82" s="41">
        <v>2</v>
      </c>
      <c r="D82" s="41">
        <v>524</v>
      </c>
    </row>
    <row r="83" spans="1:4">
      <c r="A83" s="39">
        <v>5</v>
      </c>
      <c r="B83" s="14" t="s">
        <v>56</v>
      </c>
      <c r="C83" s="41">
        <v>0</v>
      </c>
      <c r="D83" s="41">
        <v>0</v>
      </c>
    </row>
    <row r="84" spans="1:4">
      <c r="A84" s="39">
        <v>6</v>
      </c>
      <c r="B84" s="14" t="s">
        <v>57</v>
      </c>
      <c r="C84" s="41">
        <v>1</v>
      </c>
      <c r="D84" s="41">
        <v>73</v>
      </c>
    </row>
    <row r="85" spans="1:4">
      <c r="A85" s="39">
        <v>7</v>
      </c>
      <c r="B85" s="14" t="s">
        <v>58</v>
      </c>
      <c r="C85" s="41">
        <v>0</v>
      </c>
      <c r="D85" s="41">
        <v>0</v>
      </c>
    </row>
    <row r="86" spans="1:4">
      <c r="A86" s="39">
        <v>8</v>
      </c>
      <c r="B86" s="14" t="s">
        <v>59</v>
      </c>
      <c r="C86" s="41">
        <v>2</v>
      </c>
      <c r="D86" s="41">
        <v>124</v>
      </c>
    </row>
    <row r="87" spans="1:4">
      <c r="A87" s="39">
        <v>9</v>
      </c>
      <c r="B87" s="14" t="s">
        <v>60</v>
      </c>
      <c r="C87" s="41">
        <v>0</v>
      </c>
      <c r="D87" s="41">
        <v>0</v>
      </c>
    </row>
    <row r="88" spans="1:4">
      <c r="A88" s="39">
        <v>10</v>
      </c>
      <c r="B88" s="14" t="s">
        <v>61</v>
      </c>
      <c r="C88" s="43">
        <v>0</v>
      </c>
      <c r="D88" s="43">
        <v>0</v>
      </c>
    </row>
    <row r="89" spans="1:4">
      <c r="A89" s="39">
        <v>11</v>
      </c>
      <c r="B89" s="14" t="s">
        <v>62</v>
      </c>
      <c r="C89" s="43">
        <v>1</v>
      </c>
      <c r="D89" s="43">
        <v>65</v>
      </c>
    </row>
    <row r="90" spans="1:4">
      <c r="A90" s="39">
        <v>12</v>
      </c>
      <c r="B90" s="14" t="s">
        <v>63</v>
      </c>
      <c r="C90" s="43">
        <v>3</v>
      </c>
      <c r="D90" s="43">
        <v>693</v>
      </c>
    </row>
    <row r="91" spans="1:4">
      <c r="A91" s="39">
        <v>13</v>
      </c>
      <c r="B91" s="14" t="s">
        <v>64</v>
      </c>
      <c r="C91" s="43">
        <v>5</v>
      </c>
      <c r="D91" s="43">
        <v>1411</v>
      </c>
    </row>
    <row r="92" spans="1:4">
      <c r="A92" s="39">
        <v>14</v>
      </c>
      <c r="B92" s="14" t="s">
        <v>65</v>
      </c>
      <c r="C92" s="43">
        <v>0</v>
      </c>
      <c r="D92" s="43">
        <v>0</v>
      </c>
    </row>
    <row r="93" spans="1:4">
      <c r="A93" s="39">
        <v>15</v>
      </c>
      <c r="B93" s="14" t="s">
        <v>66</v>
      </c>
      <c r="C93" s="43">
        <v>3</v>
      </c>
      <c r="D93" s="43">
        <v>557</v>
      </c>
    </row>
    <row r="94" spans="1:4">
      <c r="A94" s="39">
        <v>16</v>
      </c>
      <c r="B94" s="14" t="s">
        <v>67</v>
      </c>
      <c r="C94" s="43">
        <v>12</v>
      </c>
      <c r="D94" s="43">
        <v>1638.5</v>
      </c>
    </row>
    <row r="95" spans="1:4">
      <c r="A95" s="39">
        <v>17</v>
      </c>
      <c r="B95" s="14" t="s">
        <v>68</v>
      </c>
      <c r="C95" s="43">
        <v>1</v>
      </c>
      <c r="D95" s="43">
        <v>58</v>
      </c>
    </row>
    <row r="96" spans="1:4">
      <c r="A96" s="39">
        <v>18</v>
      </c>
      <c r="B96" s="14" t="s">
        <v>69</v>
      </c>
      <c r="C96" s="43">
        <v>1</v>
      </c>
      <c r="D96" s="43">
        <v>63</v>
      </c>
    </row>
    <row r="97" spans="1:4">
      <c r="A97" s="39">
        <v>19</v>
      </c>
      <c r="B97" s="14" t="s">
        <v>70</v>
      </c>
      <c r="C97" s="43">
        <v>0</v>
      </c>
      <c r="D97" s="43">
        <v>0</v>
      </c>
    </row>
    <row r="98" spans="1:4">
      <c r="A98" s="39">
        <v>20</v>
      </c>
      <c r="B98" s="14" t="s">
        <v>71</v>
      </c>
      <c r="C98" s="43">
        <v>0</v>
      </c>
      <c r="D98" s="43">
        <v>0</v>
      </c>
    </row>
    <row r="99" spans="1:4" ht="13.5" thickBot="1">
      <c r="A99" s="39">
        <v>21</v>
      </c>
      <c r="B99" s="14" t="s">
        <v>72</v>
      </c>
      <c r="C99" s="43">
        <v>0</v>
      </c>
      <c r="D99" s="43">
        <v>0</v>
      </c>
    </row>
    <row r="100" spans="1:4" ht="13.5" thickBot="1">
      <c r="B100" s="36" t="s">
        <v>49</v>
      </c>
      <c r="C100" s="29">
        <f>+SUM(C79:C99)</f>
        <v>31</v>
      </c>
      <c r="D100" s="29">
        <f>+SUM(D79:D99)</f>
        <v>5206.5</v>
      </c>
    </row>
    <row r="101" spans="1:4" ht="49.5" customHeight="1">
      <c r="A101" s="3" t="s">
        <v>73</v>
      </c>
      <c r="B101" s="10" t="s">
        <v>74</v>
      </c>
      <c r="C101" s="11" t="s">
        <v>48</v>
      </c>
      <c r="D101" s="22" t="s">
        <v>32</v>
      </c>
    </row>
    <row r="102" spans="1:4">
      <c r="A102" s="39"/>
      <c r="B102" s="40"/>
      <c r="C102" s="41"/>
      <c r="D102" s="42"/>
    </row>
    <row r="103" spans="1:4">
      <c r="A103" s="39"/>
      <c r="B103" s="40"/>
      <c r="C103" s="43"/>
      <c r="D103" s="44"/>
    </row>
    <row r="104" spans="1:4">
      <c r="A104" s="39"/>
      <c r="B104" s="40"/>
      <c r="C104" s="47"/>
      <c r="D104" s="48"/>
    </row>
    <row r="105" spans="1:4">
      <c r="A105" s="39"/>
      <c r="B105" s="40"/>
      <c r="C105" s="43"/>
      <c r="D105" s="44"/>
    </row>
    <row r="106" spans="1:4">
      <c r="A106" s="39"/>
      <c r="B106" s="40"/>
      <c r="C106" s="43"/>
      <c r="D106" s="44"/>
    </row>
    <row r="107" spans="1:4">
      <c r="A107" s="39"/>
      <c r="B107" s="40"/>
      <c r="C107" s="43"/>
      <c r="D107" s="44"/>
    </row>
    <row r="108" spans="1:4">
      <c r="A108" s="39"/>
      <c r="B108" s="40"/>
      <c r="C108" s="43"/>
      <c r="D108" s="44"/>
    </row>
    <row r="109" spans="1:4">
      <c r="A109" s="39"/>
      <c r="B109" s="40"/>
      <c r="C109" s="43"/>
      <c r="D109" s="44"/>
    </row>
    <row r="110" spans="1:4">
      <c r="A110" s="39"/>
      <c r="B110" s="40"/>
      <c r="C110" s="43"/>
      <c r="D110" s="44"/>
    </row>
    <row r="111" spans="1:4">
      <c r="A111" s="39"/>
      <c r="B111" s="40"/>
      <c r="C111" s="43"/>
      <c r="D111" s="44"/>
    </row>
    <row r="112" spans="1:4">
      <c r="A112" s="39"/>
      <c r="B112" s="40"/>
      <c r="C112" s="43"/>
      <c r="D112" s="44"/>
    </row>
    <row r="113" spans="1:4">
      <c r="A113" s="39"/>
      <c r="B113" s="40"/>
      <c r="C113" s="47"/>
      <c r="D113" s="48"/>
    </row>
    <row r="114" spans="1:4">
      <c r="A114" s="39"/>
      <c r="B114" s="40"/>
      <c r="C114" s="47"/>
      <c r="D114" s="48"/>
    </row>
    <row r="115" spans="1:4">
      <c r="A115" s="39"/>
      <c r="B115" s="40"/>
      <c r="C115" s="47"/>
      <c r="D115" s="48"/>
    </row>
    <row r="116" spans="1:4">
      <c r="A116" s="39"/>
      <c r="B116" s="40"/>
      <c r="C116" s="47"/>
      <c r="D116" s="48"/>
    </row>
    <row r="117" spans="1:4">
      <c r="A117" s="39"/>
      <c r="B117" s="40"/>
      <c r="C117" s="47"/>
      <c r="D117" s="48"/>
    </row>
    <row r="118" spans="1:4">
      <c r="A118" s="39"/>
      <c r="B118" s="40"/>
      <c r="C118" s="47"/>
      <c r="D118" s="48"/>
    </row>
    <row r="119" spans="1:4">
      <c r="A119" s="39"/>
      <c r="B119" s="40"/>
      <c r="C119" s="47"/>
      <c r="D119" s="48"/>
    </row>
    <row r="120" spans="1:4">
      <c r="A120" s="39"/>
      <c r="B120" s="40"/>
      <c r="C120" s="47"/>
      <c r="D120" s="48"/>
    </row>
    <row r="121" spans="1:4">
      <c r="A121" s="39"/>
      <c r="B121" s="40"/>
      <c r="C121" s="47"/>
      <c r="D121" s="48"/>
    </row>
    <row r="122" spans="1:4">
      <c r="A122" s="39"/>
      <c r="B122" s="40"/>
      <c r="C122" s="47"/>
      <c r="D122" s="48"/>
    </row>
    <row r="123" spans="1:4">
      <c r="A123" s="39"/>
      <c r="B123" s="40"/>
      <c r="C123" s="43"/>
      <c r="D123" s="44"/>
    </row>
    <row r="124" spans="1:4" ht="13.5" thickBot="1">
      <c r="A124" s="39"/>
      <c r="B124" s="40"/>
      <c r="C124" s="43"/>
      <c r="D124" s="44"/>
    </row>
    <row r="125" spans="1:4" ht="13.5" thickBot="1">
      <c r="B125" s="36" t="s">
        <v>49</v>
      </c>
      <c r="C125" s="29">
        <f>SUM(C102:C124)</f>
        <v>0</v>
      </c>
      <c r="D125" s="29">
        <f>SUM(D102:D124)</f>
        <v>0</v>
      </c>
    </row>
    <row r="127" spans="1:4" ht="13.5" thickBot="1"/>
    <row r="128" spans="1:4" ht="16.5" thickBot="1">
      <c r="A128" s="3" t="s">
        <v>75</v>
      </c>
      <c r="B128" s="19" t="s">
        <v>76</v>
      </c>
      <c r="C128" s="20"/>
      <c r="D128" s="21"/>
    </row>
    <row r="129" spans="1:4" ht="15.75">
      <c r="A129" s="3"/>
      <c r="B129" s="10"/>
      <c r="C129" s="11" t="s">
        <v>77</v>
      </c>
      <c r="D129" s="22" t="s">
        <v>78</v>
      </c>
    </row>
    <row r="130" spans="1:4" ht="32.25" customHeight="1">
      <c r="A130" s="3"/>
      <c r="B130" s="49" t="s">
        <v>79</v>
      </c>
      <c r="C130" s="47"/>
      <c r="D130" s="50" t="s">
        <v>80</v>
      </c>
    </row>
    <row r="131" spans="1:4" ht="39" customHeight="1">
      <c r="A131" s="3"/>
      <c r="B131" s="49" t="s">
        <v>81</v>
      </c>
      <c r="C131" s="47"/>
      <c r="D131" s="50" t="s">
        <v>80</v>
      </c>
    </row>
    <row r="132" spans="1:4" ht="36" customHeight="1">
      <c r="A132" s="3"/>
      <c r="B132" s="49" t="s">
        <v>82</v>
      </c>
      <c r="C132" s="50" t="s">
        <v>80</v>
      </c>
      <c r="D132" s="50" t="s">
        <v>80</v>
      </c>
    </row>
    <row r="133" spans="1:4" ht="36" customHeight="1" thickBot="1">
      <c r="B133" s="51" t="s">
        <v>83</v>
      </c>
      <c r="C133" s="52"/>
      <c r="D133" s="50" t="s">
        <v>80</v>
      </c>
    </row>
  </sheetData>
  <mergeCells count="7">
    <mergeCell ref="B1:D1"/>
    <mergeCell ref="B3:C3"/>
    <mergeCell ref="C5:C15"/>
    <mergeCell ref="B16:C16"/>
    <mergeCell ref="B33:D33"/>
    <mergeCell ref="C46:C52"/>
    <mergeCell ref="D46:D5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workbookViewId="0">
      <selection sqref="A1:XFD1048576"/>
    </sheetView>
  </sheetViews>
  <sheetFormatPr defaultRowHeight="12.75"/>
  <cols>
    <col min="1" max="1" width="9.7109375" style="4" bestFit="1" customWidth="1"/>
    <col min="2" max="2" width="85.85546875" style="4" customWidth="1"/>
    <col min="3" max="8" width="14.5703125" style="4" customWidth="1"/>
    <col min="9" max="9" width="13.42578125" style="4" customWidth="1"/>
    <col min="10" max="10" width="16.28515625" style="4" customWidth="1"/>
    <col min="11" max="13" width="18.140625" style="4" customWidth="1"/>
    <col min="14" max="14" width="16.5703125" style="4" customWidth="1"/>
    <col min="15" max="16384" width="9.140625" style="4"/>
  </cols>
  <sheetData>
    <row r="1" spans="1:14" ht="21" customHeight="1" thickBot="1">
      <c r="A1" s="1" t="s">
        <v>84</v>
      </c>
      <c r="B1" s="2" t="s">
        <v>85</v>
      </c>
      <c r="C1" s="2"/>
      <c r="D1" s="2"/>
      <c r="E1" s="2"/>
      <c r="F1" s="2"/>
      <c r="G1" s="2"/>
      <c r="H1" s="2"/>
      <c r="I1" s="2"/>
      <c r="J1" s="2"/>
      <c r="K1" s="3" t="s">
        <v>2</v>
      </c>
      <c r="M1" s="5">
        <v>2016</v>
      </c>
    </row>
    <row r="2" spans="1:14" ht="18.75" thickBot="1">
      <c r="A2" s="6"/>
      <c r="B2" s="53"/>
      <c r="C2" s="53"/>
      <c r="D2" s="53"/>
      <c r="E2" s="53"/>
      <c r="F2" s="53"/>
      <c r="G2" s="53"/>
      <c r="H2" s="53"/>
      <c r="I2" s="53"/>
      <c r="J2" s="53"/>
    </row>
    <row r="3" spans="1:14" ht="42.75" customHeight="1" thickBot="1">
      <c r="A3" s="3" t="s">
        <v>86</v>
      </c>
      <c r="B3" s="54" t="s">
        <v>147</v>
      </c>
      <c r="C3" s="55"/>
      <c r="D3" s="55"/>
      <c r="E3" s="55"/>
      <c r="F3" s="55"/>
      <c r="G3" s="55"/>
      <c r="H3" s="55"/>
      <c r="I3" s="55"/>
      <c r="J3" s="55"/>
      <c r="K3" s="55"/>
      <c r="L3" s="55"/>
      <c r="M3" s="55"/>
      <c r="N3" s="56"/>
    </row>
    <row r="4" spans="1:14" ht="13.5" thickBot="1">
      <c r="C4" s="57" t="s">
        <v>87</v>
      </c>
      <c r="D4" s="58"/>
      <c r="E4" s="58"/>
      <c r="F4" s="59"/>
      <c r="G4" s="57" t="s">
        <v>87</v>
      </c>
      <c r="H4" s="58"/>
      <c r="I4" s="58"/>
      <c r="J4" s="59"/>
      <c r="K4" s="57" t="s">
        <v>88</v>
      </c>
      <c r="L4" s="58"/>
      <c r="M4" s="58"/>
      <c r="N4" s="59"/>
    </row>
    <row r="5" spans="1:14" ht="48">
      <c r="A5" s="3" t="s">
        <v>89</v>
      </c>
      <c r="B5" s="60" t="s">
        <v>30</v>
      </c>
      <c r="C5" s="61" t="s">
        <v>90</v>
      </c>
      <c r="D5" s="61" t="s">
        <v>91</v>
      </c>
      <c r="E5" s="61" t="s">
        <v>92</v>
      </c>
      <c r="F5" s="62" t="s">
        <v>93</v>
      </c>
      <c r="G5" s="63" t="s">
        <v>94</v>
      </c>
      <c r="H5" s="61" t="s">
        <v>95</v>
      </c>
      <c r="I5" s="61" t="s">
        <v>96</v>
      </c>
      <c r="J5" s="64" t="s">
        <v>97</v>
      </c>
      <c r="K5" s="63" t="s">
        <v>94</v>
      </c>
      <c r="L5" s="61" t="s">
        <v>95</v>
      </c>
      <c r="M5" s="61" t="s">
        <v>96</v>
      </c>
      <c r="N5" s="64" t="s">
        <v>97</v>
      </c>
    </row>
    <row r="6" spans="1:14">
      <c r="B6" s="14" t="s">
        <v>33</v>
      </c>
      <c r="C6" s="65">
        <v>0.84</v>
      </c>
      <c r="D6" s="65">
        <v>1</v>
      </c>
      <c r="E6" s="65">
        <v>0.633911</v>
      </c>
      <c r="F6" s="66">
        <v>56.166710000000002</v>
      </c>
      <c r="G6" s="67">
        <f>+E6*'[1]A_UTENZA SERVITA'!D38</f>
        <v>10192.654968999999</v>
      </c>
      <c r="H6" s="68">
        <f>+F6*'[1]A_UTENZA SERVITA'!C38</f>
        <v>7133.1721699999998</v>
      </c>
      <c r="I6" s="47"/>
      <c r="J6" s="69">
        <f>G6+H6</f>
        <v>17325.827139000001</v>
      </c>
      <c r="K6" s="14"/>
      <c r="L6" s="65"/>
      <c r="M6" s="47">
        <v>-900</v>
      </c>
      <c r="N6" s="70">
        <v>17270.27</v>
      </c>
    </row>
    <row r="7" spans="1:14">
      <c r="B7" s="14" t="s">
        <v>34</v>
      </c>
      <c r="C7" s="65">
        <v>0.98</v>
      </c>
      <c r="D7" s="65">
        <v>1.6</v>
      </c>
      <c r="E7" s="65">
        <v>0.73956299999999997</v>
      </c>
      <c r="F7" s="66">
        <v>89.866737000000001</v>
      </c>
      <c r="G7" s="67">
        <f>+E7*'[1]A_UTENZA SERVITA'!D39</f>
        <v>7024.3693739999999</v>
      </c>
      <c r="H7" s="68">
        <f>+F7*'[1]A_UTENZA SERVITA'!C39</f>
        <v>6919.7387490000001</v>
      </c>
      <c r="I7" s="47"/>
      <c r="J7" s="69">
        <f t="shared" ref="J7:J11" si="0">G7+H7</f>
        <v>13944.108123</v>
      </c>
      <c r="K7" s="14"/>
      <c r="L7" s="65"/>
      <c r="M7" s="47">
        <v>-713.11</v>
      </c>
      <c r="N7" s="70">
        <v>13651.220000000001</v>
      </c>
    </row>
    <row r="8" spans="1:14">
      <c r="B8" s="14" t="s">
        <v>35</v>
      </c>
      <c r="C8" s="65">
        <v>1.08</v>
      </c>
      <c r="D8" s="65">
        <v>2</v>
      </c>
      <c r="E8" s="65">
        <v>0.81502799999999997</v>
      </c>
      <c r="F8" s="66">
        <v>112.333421</v>
      </c>
      <c r="G8" s="67">
        <f>+E8*'[1]A_UTENZA SERVITA'!D40</f>
        <v>3773.5796399999999</v>
      </c>
      <c r="H8" s="68">
        <f>+F8*'[1]A_UTENZA SERVITA'!C40</f>
        <v>4156.336577</v>
      </c>
      <c r="I8" s="47"/>
      <c r="J8" s="69">
        <f t="shared" si="0"/>
        <v>7929.916217</v>
      </c>
      <c r="K8" s="14"/>
      <c r="L8" s="65"/>
      <c r="M8" s="47">
        <v>-576.04999999999995</v>
      </c>
      <c r="N8" s="70">
        <v>8091.64</v>
      </c>
    </row>
    <row r="9" spans="1:14">
      <c r="B9" s="14" t="s">
        <v>36</v>
      </c>
      <c r="C9" s="65">
        <v>1.1599999999999999</v>
      </c>
      <c r="D9" s="65">
        <v>2.2000000000000002</v>
      </c>
      <c r="E9" s="65">
        <v>0.87540099999999998</v>
      </c>
      <c r="F9" s="66">
        <v>123.56676299999999</v>
      </c>
      <c r="G9" s="67">
        <f>+E9*'[1]A_UTENZA SERVITA'!D41</f>
        <v>22598.476814999998</v>
      </c>
      <c r="H9" s="68">
        <f>+F9*'[1]A_UTENZA SERVITA'!C41</f>
        <v>27184.687859999998</v>
      </c>
      <c r="I9" s="47"/>
      <c r="J9" s="69">
        <f t="shared" si="0"/>
        <v>49783.164674999993</v>
      </c>
      <c r="K9" s="14"/>
      <c r="L9" s="65"/>
      <c r="M9" s="47">
        <v>-3326.93</v>
      </c>
      <c r="N9" s="70">
        <v>50109.45</v>
      </c>
    </row>
    <row r="10" spans="1:14">
      <c r="B10" s="14" t="s">
        <v>37</v>
      </c>
      <c r="C10" s="65">
        <v>1.24</v>
      </c>
      <c r="D10" s="65">
        <v>2.9</v>
      </c>
      <c r="E10" s="65">
        <v>0.93577299999999997</v>
      </c>
      <c r="F10" s="66">
        <v>162.88346000000001</v>
      </c>
      <c r="G10" s="67">
        <f>+E10*'[1]A_UTENZA SERVITA'!D42</f>
        <v>664.39882999999998</v>
      </c>
      <c r="H10" s="68">
        <f>+F10*'[1]A_UTENZA SERVITA'!C42</f>
        <v>1140.1842200000001</v>
      </c>
      <c r="I10" s="47"/>
      <c r="J10" s="69">
        <f t="shared" si="0"/>
        <v>1804.5830500000002</v>
      </c>
      <c r="K10" s="14"/>
      <c r="L10" s="65"/>
      <c r="M10" s="47">
        <v>0</v>
      </c>
      <c r="N10" s="70">
        <v>1827.91</v>
      </c>
    </row>
    <row r="11" spans="1:14" ht="13.5" thickBot="1">
      <c r="B11" s="25" t="s">
        <v>38</v>
      </c>
      <c r="C11" s="71">
        <v>1.3</v>
      </c>
      <c r="D11" s="71">
        <v>3.7</v>
      </c>
      <c r="E11" s="71">
        <v>0.98105200000000004</v>
      </c>
      <c r="F11" s="72">
        <v>207.81682799999999</v>
      </c>
      <c r="G11" s="67">
        <f>+E11*'[1]A_UTENZA SERVITA'!D43</f>
        <v>507.20388400000002</v>
      </c>
      <c r="H11" s="68">
        <f>+F11*'[1]A_UTENZA SERVITA'!C43</f>
        <v>623.45048399999996</v>
      </c>
      <c r="I11" s="52"/>
      <c r="J11" s="69">
        <f t="shared" si="0"/>
        <v>1130.654368</v>
      </c>
      <c r="K11" s="25"/>
      <c r="L11" s="71"/>
      <c r="M11" s="52">
        <v>-73.06</v>
      </c>
      <c r="N11" s="70">
        <v>1111.21</v>
      </c>
    </row>
    <row r="12" spans="1:14" ht="13.5" thickBot="1">
      <c r="J12" s="73">
        <f>SUM(J6:J11)</f>
        <v>91918.253571999987</v>
      </c>
      <c r="M12" s="74">
        <f>SUM(M6:M11)</f>
        <v>-5589.1500000000005</v>
      </c>
      <c r="N12" s="75">
        <f>SUM(N6:N11)</f>
        <v>92061.700000000012</v>
      </c>
    </row>
    <row r="13" spans="1:14" ht="13.5" thickBot="1"/>
    <row r="14" spans="1:14" ht="13.5" thickBot="1">
      <c r="G14" s="76" t="s">
        <v>87</v>
      </c>
      <c r="H14" s="77"/>
      <c r="I14" s="77"/>
      <c r="J14" s="78"/>
      <c r="K14" s="76" t="s">
        <v>88</v>
      </c>
      <c r="L14" s="77"/>
      <c r="M14" s="77"/>
      <c r="N14" s="78"/>
    </row>
    <row r="15" spans="1:14" ht="48">
      <c r="A15" s="3" t="s">
        <v>98</v>
      </c>
      <c r="B15" s="60" t="s">
        <v>41</v>
      </c>
      <c r="C15" s="61" t="s">
        <v>90</v>
      </c>
      <c r="D15" s="61" t="s">
        <v>91</v>
      </c>
      <c r="E15" s="61" t="s">
        <v>92</v>
      </c>
      <c r="F15" s="62" t="s">
        <v>93</v>
      </c>
      <c r="G15" s="63" t="s">
        <v>94</v>
      </c>
      <c r="H15" s="61" t="s">
        <v>95</v>
      </c>
      <c r="I15" s="61" t="s">
        <v>96</v>
      </c>
      <c r="J15" s="64" t="s">
        <v>97</v>
      </c>
      <c r="K15" s="63" t="s">
        <v>94</v>
      </c>
      <c r="L15" s="61" t="s">
        <v>95</v>
      </c>
      <c r="M15" s="61" t="s">
        <v>96</v>
      </c>
      <c r="N15" s="64" t="s">
        <v>97</v>
      </c>
    </row>
    <row r="16" spans="1:14">
      <c r="B16" s="14" t="s">
        <v>33</v>
      </c>
      <c r="C16" s="79" t="s">
        <v>43</v>
      </c>
      <c r="D16" s="80"/>
      <c r="E16" s="80"/>
      <c r="F16" s="80"/>
      <c r="G16" s="80"/>
      <c r="H16" s="80"/>
      <c r="I16" s="81"/>
      <c r="J16" s="82">
        <v>0</v>
      </c>
      <c r="K16" s="83" t="s">
        <v>43</v>
      </c>
      <c r="L16" s="84"/>
      <c r="M16" s="85"/>
      <c r="N16" s="70">
        <v>0</v>
      </c>
    </row>
    <row r="17" spans="1:14">
      <c r="B17" s="14" t="s">
        <v>34</v>
      </c>
      <c r="C17" s="86"/>
      <c r="D17" s="87"/>
      <c r="E17" s="87"/>
      <c r="F17" s="87"/>
      <c r="G17" s="87"/>
      <c r="H17" s="87"/>
      <c r="I17" s="88"/>
      <c r="J17" s="82">
        <v>0</v>
      </c>
      <c r="K17" s="89"/>
      <c r="L17" s="90"/>
      <c r="M17" s="91"/>
      <c r="N17" s="70">
        <v>0</v>
      </c>
    </row>
    <row r="18" spans="1:14">
      <c r="B18" s="14" t="s">
        <v>35</v>
      </c>
      <c r="C18" s="86"/>
      <c r="D18" s="87"/>
      <c r="E18" s="87"/>
      <c r="F18" s="87"/>
      <c r="G18" s="87"/>
      <c r="H18" s="87"/>
      <c r="I18" s="88"/>
      <c r="J18" s="82">
        <v>0</v>
      </c>
      <c r="K18" s="89"/>
      <c r="L18" s="90"/>
      <c r="M18" s="91"/>
      <c r="N18" s="70">
        <v>0</v>
      </c>
    </row>
    <row r="19" spans="1:14">
      <c r="B19" s="14" t="s">
        <v>36</v>
      </c>
      <c r="C19" s="86"/>
      <c r="D19" s="87"/>
      <c r="E19" s="87"/>
      <c r="F19" s="87"/>
      <c r="G19" s="87"/>
      <c r="H19" s="87"/>
      <c r="I19" s="88"/>
      <c r="J19" s="82">
        <v>0</v>
      </c>
      <c r="K19" s="89"/>
      <c r="L19" s="90"/>
      <c r="M19" s="91"/>
      <c r="N19" s="70">
        <v>0</v>
      </c>
    </row>
    <row r="20" spans="1:14">
      <c r="B20" s="14" t="s">
        <v>37</v>
      </c>
      <c r="C20" s="86"/>
      <c r="D20" s="87"/>
      <c r="E20" s="87"/>
      <c r="F20" s="87"/>
      <c r="G20" s="87"/>
      <c r="H20" s="87"/>
      <c r="I20" s="88"/>
      <c r="J20" s="82">
        <v>0</v>
      </c>
      <c r="K20" s="89"/>
      <c r="L20" s="90"/>
      <c r="M20" s="91"/>
      <c r="N20" s="70">
        <v>0</v>
      </c>
    </row>
    <row r="21" spans="1:14" ht="13.5" thickBot="1">
      <c r="B21" s="25" t="s">
        <v>38</v>
      </c>
      <c r="C21" s="92"/>
      <c r="D21" s="93"/>
      <c r="E21" s="93"/>
      <c r="F21" s="93"/>
      <c r="G21" s="93"/>
      <c r="H21" s="93"/>
      <c r="I21" s="94"/>
      <c r="J21" s="95">
        <v>0</v>
      </c>
      <c r="K21" s="96"/>
      <c r="L21" s="97"/>
      <c r="M21" s="98"/>
      <c r="N21" s="99">
        <v>0</v>
      </c>
    </row>
    <row r="22" spans="1:14" ht="13.5" thickBot="1">
      <c r="B22" s="100"/>
      <c r="C22" s="100"/>
      <c r="D22" s="100"/>
      <c r="E22" s="100"/>
      <c r="F22" s="100"/>
      <c r="G22" s="100"/>
      <c r="H22" s="100"/>
      <c r="I22" s="101"/>
      <c r="J22" s="102">
        <v>0</v>
      </c>
      <c r="N22" s="102">
        <v>0</v>
      </c>
    </row>
    <row r="23" spans="1:14" ht="13.5" thickBot="1">
      <c r="B23" s="100"/>
      <c r="C23" s="100"/>
      <c r="D23" s="100"/>
      <c r="E23" s="100"/>
      <c r="F23" s="100"/>
      <c r="G23" s="100"/>
      <c r="H23" s="100"/>
      <c r="I23" s="101"/>
    </row>
    <row r="24" spans="1:14" ht="13.5" thickBot="1">
      <c r="G24" s="76" t="s">
        <v>87</v>
      </c>
      <c r="H24" s="77"/>
      <c r="I24" s="77"/>
      <c r="J24" s="78"/>
      <c r="K24" s="76" t="s">
        <v>88</v>
      </c>
      <c r="L24" s="77"/>
      <c r="M24" s="77"/>
      <c r="N24" s="78"/>
    </row>
    <row r="25" spans="1:14" ht="48">
      <c r="A25" s="3" t="s">
        <v>99</v>
      </c>
      <c r="B25" s="60" t="s">
        <v>100</v>
      </c>
      <c r="C25" s="61" t="s">
        <v>101</v>
      </c>
      <c r="D25" s="61" t="s">
        <v>102</v>
      </c>
      <c r="E25" s="61" t="s">
        <v>92</v>
      </c>
      <c r="F25" s="62" t="s">
        <v>103</v>
      </c>
      <c r="G25" s="63" t="s">
        <v>94</v>
      </c>
      <c r="H25" s="61" t="s">
        <v>95</v>
      </c>
      <c r="I25" s="61" t="s">
        <v>96</v>
      </c>
      <c r="J25" s="64" t="s">
        <v>97</v>
      </c>
      <c r="K25" s="63" t="s">
        <v>94</v>
      </c>
      <c r="L25" s="61" t="s">
        <v>95</v>
      </c>
      <c r="M25" s="61" t="s">
        <v>96</v>
      </c>
      <c r="N25" s="64" t="s">
        <v>97</v>
      </c>
    </row>
    <row r="26" spans="1:14">
      <c r="A26" s="39">
        <f>+'[1]A_UTENZA SERVITA'!A79</f>
        <v>1</v>
      </c>
      <c r="B26" s="14" t="str">
        <f>+'[1]A_UTENZA SERVITA'!B79</f>
        <v>Musei, biblioteche, scuole, associazioni, luoghi di culto</v>
      </c>
      <c r="C26" s="103">
        <v>0.41</v>
      </c>
      <c r="D26" s="103">
        <v>4.2</v>
      </c>
      <c r="E26" s="103">
        <v>0.185894</v>
      </c>
      <c r="F26" s="104">
        <v>0.26661800000000002</v>
      </c>
      <c r="G26" s="67">
        <f>+E26*'[1]A_UTENZA SERVITA'!D79</f>
        <v>0</v>
      </c>
      <c r="H26" s="105">
        <f>+F26*'[1]A_UTENZA SERVITA'!D79</f>
        <v>0</v>
      </c>
      <c r="I26" s="47"/>
      <c r="J26" s="82">
        <f>G26+H26</f>
        <v>0</v>
      </c>
      <c r="K26" s="14"/>
      <c r="L26" s="103"/>
      <c r="M26" s="48">
        <v>0</v>
      </c>
      <c r="N26" s="69">
        <v>0</v>
      </c>
    </row>
    <row r="27" spans="1:14">
      <c r="A27" s="39">
        <f>+'[1]A_UTENZA SERVITA'!A80</f>
        <v>2</v>
      </c>
      <c r="B27" s="14" t="str">
        <f>+'[1]A_UTENZA SERVITA'!B80</f>
        <v>Campeggi, distributori carburanti, impianti sportivi</v>
      </c>
      <c r="C27" s="103">
        <v>0.73</v>
      </c>
      <c r="D27" s="103">
        <v>6.55</v>
      </c>
      <c r="E27" s="103">
        <v>0.33098300000000003</v>
      </c>
      <c r="F27" s="104">
        <v>0.41579700000000003</v>
      </c>
      <c r="G27" s="67">
        <f>+E27*'[1]A_UTENZA SERVITA'!D80</f>
        <v>0</v>
      </c>
      <c r="H27" s="105">
        <f>+F27*'[1]A_UTENZA SERVITA'!D80</f>
        <v>0</v>
      </c>
      <c r="I27" s="47"/>
      <c r="J27" s="82">
        <f t="shared" ref="J27:J58" si="1">G27+H27</f>
        <v>0</v>
      </c>
      <c r="K27" s="14"/>
      <c r="L27" s="103"/>
      <c r="M27" s="48">
        <v>0</v>
      </c>
      <c r="N27" s="69">
        <v>0</v>
      </c>
    </row>
    <row r="28" spans="1:14">
      <c r="A28" s="39">
        <f>+'[1]A_UTENZA SERVITA'!A81</f>
        <v>3</v>
      </c>
      <c r="B28" s="14" t="str">
        <f>+'[1]A_UTENZA SERVITA'!B81</f>
        <v>Stabilimenti balneari</v>
      </c>
      <c r="C28" s="103">
        <v>0.5</v>
      </c>
      <c r="D28" s="103">
        <v>5.2</v>
      </c>
      <c r="E28" s="103">
        <v>0.22670000000000001</v>
      </c>
      <c r="F28" s="104">
        <v>0.330098</v>
      </c>
      <c r="G28" s="67">
        <f>+E28*'[1]A_UTENZA SERVITA'!D81</f>
        <v>0</v>
      </c>
      <c r="H28" s="105">
        <f>+F28*'[1]A_UTENZA SERVITA'!D81</f>
        <v>0</v>
      </c>
      <c r="I28" s="47"/>
      <c r="J28" s="82">
        <f t="shared" si="1"/>
        <v>0</v>
      </c>
      <c r="K28" s="14"/>
      <c r="L28" s="103"/>
      <c r="M28" s="48">
        <v>0</v>
      </c>
      <c r="N28" s="69">
        <v>0</v>
      </c>
    </row>
    <row r="29" spans="1:14">
      <c r="A29" s="39">
        <f>+'[1]A_UTENZA SERVITA'!A82</f>
        <v>4</v>
      </c>
      <c r="B29" s="14" t="str">
        <f>+'[1]A_UTENZA SERVITA'!B82</f>
        <v>Esposizioni, autosaloni</v>
      </c>
      <c r="C29" s="103">
        <v>0.36</v>
      </c>
      <c r="D29" s="103">
        <v>3.55</v>
      </c>
      <c r="E29" s="103">
        <v>0.16322400000000001</v>
      </c>
      <c r="F29" s="104">
        <v>0.225356</v>
      </c>
      <c r="G29" s="67">
        <f>+E29*'[1]A_UTENZA SERVITA'!D82</f>
        <v>85.529375999999999</v>
      </c>
      <c r="H29" s="105">
        <f>+F29*'[1]A_UTENZA SERVITA'!D82</f>
        <v>118.086544</v>
      </c>
      <c r="I29" s="47"/>
      <c r="J29" s="82">
        <f t="shared" si="1"/>
        <v>203.61592000000002</v>
      </c>
      <c r="K29" s="14"/>
      <c r="L29" s="103"/>
      <c r="M29" s="48">
        <v>0</v>
      </c>
      <c r="N29" s="69">
        <v>203.6</v>
      </c>
    </row>
    <row r="30" spans="1:14">
      <c r="A30" s="39">
        <f>+'[1]A_UTENZA SERVITA'!A83</f>
        <v>5</v>
      </c>
      <c r="B30" s="14" t="str">
        <f>+'[1]A_UTENZA SERVITA'!B83</f>
        <v>Alberghi con ristorante</v>
      </c>
      <c r="C30" s="103">
        <v>1.2</v>
      </c>
      <c r="D30" s="103">
        <v>9.86</v>
      </c>
      <c r="E30" s="103">
        <v>0.54408100000000004</v>
      </c>
      <c r="F30" s="104">
        <v>0.62591699999999995</v>
      </c>
      <c r="G30" s="67">
        <f>+E30*'[1]A_UTENZA SERVITA'!D83</f>
        <v>0</v>
      </c>
      <c r="H30" s="105">
        <f>+F30*'[1]A_UTENZA SERVITA'!D83</f>
        <v>0</v>
      </c>
      <c r="I30" s="47"/>
      <c r="J30" s="82">
        <f t="shared" si="1"/>
        <v>0</v>
      </c>
      <c r="K30" s="14"/>
      <c r="L30" s="103"/>
      <c r="M30" s="48">
        <v>0</v>
      </c>
      <c r="N30" s="69">
        <v>0</v>
      </c>
    </row>
    <row r="31" spans="1:14">
      <c r="A31" s="39">
        <f>+'[1]A_UTENZA SERVITA'!A84</f>
        <v>6</v>
      </c>
      <c r="B31" s="14" t="str">
        <f>+'[1]A_UTENZA SERVITA'!B84</f>
        <v>Alberghi senza ristorante</v>
      </c>
      <c r="C31" s="103">
        <v>0.85</v>
      </c>
      <c r="D31" s="103">
        <v>7.02</v>
      </c>
      <c r="E31" s="103">
        <v>0.38539099999999998</v>
      </c>
      <c r="F31" s="104">
        <v>0.445633</v>
      </c>
      <c r="G31" s="67">
        <f>+E31*'[1]A_UTENZA SERVITA'!D84</f>
        <v>28.133543</v>
      </c>
      <c r="H31" s="105">
        <f>+F31*'[1]A_UTENZA SERVITA'!D84</f>
        <v>32.531208999999997</v>
      </c>
      <c r="I31" s="47"/>
      <c r="J31" s="82">
        <f t="shared" si="1"/>
        <v>60.664751999999993</v>
      </c>
      <c r="K31" s="14"/>
      <c r="L31" s="103"/>
      <c r="M31" s="48">
        <v>-36.4</v>
      </c>
      <c r="N31" s="69">
        <v>121.33</v>
      </c>
    </row>
    <row r="32" spans="1:14">
      <c r="A32" s="39">
        <f>+'[1]A_UTENZA SERVITA'!A85</f>
        <v>7</v>
      </c>
      <c r="B32" s="14" t="str">
        <f>+'[1]A_UTENZA SERVITA'!B85</f>
        <v>Case di cura e riposo</v>
      </c>
      <c r="C32" s="103">
        <v>0.97</v>
      </c>
      <c r="D32" s="103">
        <v>8</v>
      </c>
      <c r="E32" s="103">
        <v>0.439799</v>
      </c>
      <c r="F32" s="104">
        <v>0.50784399999999996</v>
      </c>
      <c r="G32" s="67">
        <f>+E32*'[1]A_UTENZA SERVITA'!D85</f>
        <v>0</v>
      </c>
      <c r="H32" s="105">
        <f>+F32*'[1]A_UTENZA SERVITA'!D85</f>
        <v>0</v>
      </c>
      <c r="I32" s="47"/>
      <c r="J32" s="82">
        <f t="shared" si="1"/>
        <v>0</v>
      </c>
      <c r="K32" s="14"/>
      <c r="L32" s="103"/>
      <c r="M32" s="48">
        <v>0</v>
      </c>
      <c r="N32" s="69">
        <v>0</v>
      </c>
    </row>
    <row r="33" spans="1:14">
      <c r="A33" s="39">
        <f>+'[1]A_UTENZA SERVITA'!A86</f>
        <v>8</v>
      </c>
      <c r="B33" s="14" t="str">
        <f>+'[1]A_UTENZA SERVITA'!B86</f>
        <v>Uffici, agenzie, studi professionali</v>
      </c>
      <c r="C33" s="103">
        <v>1.06</v>
      </c>
      <c r="D33" s="103">
        <v>9.3000000000000007</v>
      </c>
      <c r="E33" s="103">
        <v>0.480605</v>
      </c>
      <c r="F33" s="104">
        <v>0.590368</v>
      </c>
      <c r="G33" s="67">
        <f>+E33*'[1]A_UTENZA SERVITA'!D86</f>
        <v>59.595019999999998</v>
      </c>
      <c r="H33" s="105">
        <f>+F33*'[1]A_UTENZA SERVITA'!D86</f>
        <v>73.205631999999994</v>
      </c>
      <c r="I33" s="47"/>
      <c r="J33" s="82">
        <f t="shared" si="1"/>
        <v>132.80065199999999</v>
      </c>
      <c r="K33" s="14"/>
      <c r="L33" s="103"/>
      <c r="M33" s="48">
        <v>-18.420000000000002</v>
      </c>
      <c r="N33" s="69">
        <v>132.79</v>
      </c>
    </row>
    <row r="34" spans="1:14">
      <c r="A34" s="39">
        <f>+'[1]A_UTENZA SERVITA'!A87</f>
        <v>9</v>
      </c>
      <c r="B34" s="14" t="str">
        <f>+'[1]A_UTENZA SERVITA'!B87</f>
        <v>Banche ed istituti di credito</v>
      </c>
      <c r="C34" s="103">
        <v>0.56000000000000005</v>
      </c>
      <c r="D34" s="103">
        <v>4.78</v>
      </c>
      <c r="E34" s="103">
        <v>0.25390499999999999</v>
      </c>
      <c r="F34" s="104">
        <v>0.30343700000000001</v>
      </c>
      <c r="G34" s="67">
        <f>+E34*'[1]A_UTENZA SERVITA'!D87</f>
        <v>0</v>
      </c>
      <c r="H34" s="105">
        <f>+F34*'[1]A_UTENZA SERVITA'!D87</f>
        <v>0</v>
      </c>
      <c r="I34" s="47"/>
      <c r="J34" s="82">
        <f t="shared" si="1"/>
        <v>0</v>
      </c>
      <c r="K34" s="14"/>
      <c r="L34" s="103"/>
      <c r="M34" s="48">
        <v>0</v>
      </c>
      <c r="N34" s="69">
        <v>0</v>
      </c>
    </row>
    <row r="35" spans="1:14">
      <c r="A35" s="39">
        <f>+'[1]A_UTENZA SERVITA'!A88</f>
        <v>10</v>
      </c>
      <c r="B35" s="14" t="str">
        <f>+'[1]A_UTENZA SERVITA'!B88</f>
        <v>Negozi abbigliamento, calzature, libreria, cartoleria, ferramenta e altri beni durevoli</v>
      </c>
      <c r="C35" s="103">
        <v>0.99</v>
      </c>
      <c r="D35" s="103">
        <v>8.11</v>
      </c>
      <c r="E35" s="103">
        <v>0.44886700000000002</v>
      </c>
      <c r="F35" s="104">
        <v>0.51482600000000001</v>
      </c>
      <c r="G35" s="67">
        <f>+E35*'[1]A_UTENZA SERVITA'!D88</f>
        <v>0</v>
      </c>
      <c r="H35" s="105">
        <f>+F35*'[1]A_UTENZA SERVITA'!D88</f>
        <v>0</v>
      </c>
      <c r="I35" s="47"/>
      <c r="J35" s="82">
        <f t="shared" si="1"/>
        <v>0</v>
      </c>
      <c r="K35" s="14"/>
      <c r="L35" s="103"/>
      <c r="M35" s="48">
        <v>0</v>
      </c>
      <c r="N35" s="69">
        <v>0</v>
      </c>
    </row>
    <row r="36" spans="1:14">
      <c r="A36" s="39">
        <f>+'[1]A_UTENZA SERVITA'!A89</f>
        <v>11</v>
      </c>
      <c r="B36" s="14" t="str">
        <f>+'[1]A_UTENZA SERVITA'!B89</f>
        <v>Edicola, farmacia, tabaccaio, plurilicenze</v>
      </c>
      <c r="C36" s="103">
        <v>1.29</v>
      </c>
      <c r="D36" s="103">
        <v>12.45</v>
      </c>
      <c r="E36" s="103">
        <v>0.58488700000000005</v>
      </c>
      <c r="F36" s="104">
        <v>0.79033100000000001</v>
      </c>
      <c r="G36" s="67">
        <f>+E36*'[1]A_UTENZA SERVITA'!D89</f>
        <v>38.017655000000005</v>
      </c>
      <c r="H36" s="105">
        <f>+F36*'[1]A_UTENZA SERVITA'!D89</f>
        <v>51.371515000000002</v>
      </c>
      <c r="I36" s="47"/>
      <c r="J36" s="82">
        <f t="shared" si="1"/>
        <v>89.389170000000007</v>
      </c>
      <c r="K36" s="14"/>
      <c r="L36" s="103"/>
      <c r="M36" s="48">
        <v>0</v>
      </c>
      <c r="N36" s="69">
        <v>89.39</v>
      </c>
    </row>
    <row r="37" spans="1:14">
      <c r="A37" s="39">
        <f>+'[1]A_UTENZA SERVITA'!A90</f>
        <v>12</v>
      </c>
      <c r="B37" s="14" t="str">
        <f>+'[1]A_UTENZA SERVITA'!B90</f>
        <v>Attività artigianali tipo botteghe: falegname, idraulico, fabbro, elettricista</v>
      </c>
      <c r="C37" s="103">
        <v>0.88</v>
      </c>
      <c r="D37" s="103">
        <v>8.5</v>
      </c>
      <c r="E37" s="103">
        <v>0.39899299999999999</v>
      </c>
      <c r="F37" s="104">
        <v>0.53958399999999995</v>
      </c>
      <c r="G37" s="67">
        <f>+E37*'[1]A_UTENZA SERVITA'!D90</f>
        <v>276.50214899999997</v>
      </c>
      <c r="H37" s="105">
        <f>+F37*'[1]A_UTENZA SERVITA'!D90</f>
        <v>373.93171199999995</v>
      </c>
      <c r="I37" s="47"/>
      <c r="J37" s="82">
        <f t="shared" si="1"/>
        <v>650.43386099999998</v>
      </c>
      <c r="K37" s="14"/>
      <c r="L37" s="103"/>
      <c r="M37" s="48">
        <v>0</v>
      </c>
      <c r="N37" s="69">
        <v>650.44000000000005</v>
      </c>
    </row>
    <row r="38" spans="1:14">
      <c r="A38" s="39">
        <f>+'[1]A_UTENZA SERVITA'!A91</f>
        <v>13</v>
      </c>
      <c r="B38" s="14" t="str">
        <f>+'[1]A_UTENZA SERVITA'!B91</f>
        <v>Carrozzeria, autofficina, elettrauto</v>
      </c>
      <c r="C38" s="103">
        <v>1.04</v>
      </c>
      <c r="D38" s="103">
        <v>9.48</v>
      </c>
      <c r="E38" s="103">
        <v>0.47153699999999998</v>
      </c>
      <c r="F38" s="104">
        <v>0.60179499999999997</v>
      </c>
      <c r="G38" s="67">
        <f>+E38*'[1]A_UTENZA SERVITA'!D91</f>
        <v>665.338707</v>
      </c>
      <c r="H38" s="105">
        <f>+F38*'[1]A_UTENZA SERVITA'!D91</f>
        <v>849.132745</v>
      </c>
      <c r="I38" s="47"/>
      <c r="J38" s="82">
        <f t="shared" si="1"/>
        <v>1514.471452</v>
      </c>
      <c r="K38" s="14"/>
      <c r="L38" s="103"/>
      <c r="M38" s="48">
        <v>-9.4499999999999993</v>
      </c>
      <c r="N38" s="69">
        <v>1514.48</v>
      </c>
    </row>
    <row r="39" spans="1:14">
      <c r="A39" s="39">
        <f>+'[1]A_UTENZA SERVITA'!A92</f>
        <v>14</v>
      </c>
      <c r="B39" s="14" t="str">
        <f>+'[1]A_UTENZA SERVITA'!B92</f>
        <v>Attività industriali con capannoni di produzione</v>
      </c>
      <c r="C39" s="103">
        <v>0.67</v>
      </c>
      <c r="D39" s="103">
        <v>7.5</v>
      </c>
      <c r="E39" s="103">
        <v>0.30377900000000002</v>
      </c>
      <c r="F39" s="104">
        <v>0.476103</v>
      </c>
      <c r="G39" s="67">
        <f>+E39*'[1]A_UTENZA SERVITA'!D92</f>
        <v>0</v>
      </c>
      <c r="H39" s="105">
        <f>+F39*'[1]A_UTENZA SERVITA'!D92</f>
        <v>0</v>
      </c>
      <c r="I39" s="47"/>
      <c r="J39" s="82">
        <f t="shared" si="1"/>
        <v>0</v>
      </c>
      <c r="K39" s="14"/>
      <c r="L39" s="103"/>
      <c r="M39" s="48">
        <v>0</v>
      </c>
      <c r="N39" s="69">
        <v>0</v>
      </c>
    </row>
    <row r="40" spans="1:14">
      <c r="A40" s="39">
        <f>+'[1]A_UTENZA SERVITA'!A93</f>
        <v>15</v>
      </c>
      <c r="B40" s="14" t="str">
        <f>+'[1]A_UTENZA SERVITA'!B93</f>
        <v>Attività artigianali di produzione beni specifici</v>
      </c>
      <c r="C40" s="103">
        <v>0.82</v>
      </c>
      <c r="D40" s="103">
        <v>8.92</v>
      </c>
      <c r="E40" s="103">
        <v>0.37178899999999998</v>
      </c>
      <c r="F40" s="104">
        <v>0.56624600000000003</v>
      </c>
      <c r="G40" s="67">
        <f>+E40*'[1]A_UTENZA SERVITA'!D93</f>
        <v>207.08647299999998</v>
      </c>
      <c r="H40" s="105">
        <f>+F40*'[1]A_UTENZA SERVITA'!D93</f>
        <v>315.399022</v>
      </c>
      <c r="I40" s="47"/>
      <c r="J40" s="82">
        <f t="shared" si="1"/>
        <v>522.48549500000001</v>
      </c>
      <c r="K40" s="14"/>
      <c r="L40" s="103"/>
      <c r="M40" s="48">
        <v>-12.76</v>
      </c>
      <c r="N40" s="69">
        <v>522.48</v>
      </c>
    </row>
    <row r="41" spans="1:14">
      <c r="A41" s="39">
        <f>+'[1]A_UTENZA SERVITA'!A94</f>
        <v>16</v>
      </c>
      <c r="B41" s="14" t="str">
        <f>+'[1]A_UTENZA SERVITA'!B94</f>
        <v>Ristoranti, trattorie, osterie, pizzerie, pub</v>
      </c>
      <c r="C41" s="103">
        <v>6.13</v>
      </c>
      <c r="D41" s="103">
        <v>39.67</v>
      </c>
      <c r="E41" s="103">
        <v>2.7793480000000002</v>
      </c>
      <c r="F41" s="104">
        <v>2.5182690000000001</v>
      </c>
      <c r="G41" s="67">
        <f>+E41*'[1]A_UTENZA SERVITA'!D94</f>
        <v>4553.9616980000001</v>
      </c>
      <c r="H41" s="105">
        <f>+F41*'[1]A_UTENZA SERVITA'!D94</f>
        <v>4126.1837565000005</v>
      </c>
      <c r="I41" s="47"/>
      <c r="J41" s="82">
        <f t="shared" si="1"/>
        <v>8680.1454545000015</v>
      </c>
      <c r="K41" s="14"/>
      <c r="L41" s="103"/>
      <c r="M41" s="48">
        <v>-163.69</v>
      </c>
      <c r="N41" s="69">
        <v>8952.9599999999991</v>
      </c>
    </row>
    <row r="42" spans="1:14">
      <c r="A42" s="39">
        <f>+'[1]A_UTENZA SERVITA'!A95</f>
        <v>17</v>
      </c>
      <c r="B42" s="14" t="str">
        <f>+'[1]A_UTENZA SERVITA'!B95</f>
        <v>Bar, caffè, pasticceria</v>
      </c>
      <c r="C42" s="103">
        <v>4.96</v>
      </c>
      <c r="D42" s="103">
        <v>29.82</v>
      </c>
      <c r="E42" s="103">
        <v>2.248869</v>
      </c>
      <c r="F42" s="104">
        <v>1.892987</v>
      </c>
      <c r="G42" s="67">
        <f>+E42*'[1]A_UTENZA SERVITA'!D95</f>
        <v>130.43440200000001</v>
      </c>
      <c r="H42" s="105">
        <f>+F42*'[1]A_UTENZA SERVITA'!D95</f>
        <v>109.793246</v>
      </c>
      <c r="I42" s="47"/>
      <c r="J42" s="82">
        <f t="shared" si="1"/>
        <v>240.22764799999999</v>
      </c>
      <c r="K42" s="14"/>
      <c r="L42" s="103"/>
      <c r="M42" s="48">
        <v>0</v>
      </c>
      <c r="N42" s="69">
        <v>240.22</v>
      </c>
    </row>
    <row r="43" spans="1:14">
      <c r="A43" s="39">
        <f>+'[1]A_UTENZA SERVITA'!A96</f>
        <v>18</v>
      </c>
      <c r="B43" s="14" t="str">
        <f>+'[1]A_UTENZA SERVITA'!B96</f>
        <v>Supermercato, pane e pasta, macelleria, salumi e formaggi, generi alimentari</v>
      </c>
      <c r="C43" s="103">
        <v>2.0699999999999998</v>
      </c>
      <c r="D43" s="103">
        <v>19.55</v>
      </c>
      <c r="E43" s="103">
        <v>0.93854000000000004</v>
      </c>
      <c r="F43" s="104">
        <v>1.2410429999999999</v>
      </c>
      <c r="G43" s="67">
        <f>+E43*'[1]A_UTENZA SERVITA'!D96</f>
        <v>59.128019999999999</v>
      </c>
      <c r="H43" s="105">
        <f>+F43*'[1]A_UTENZA SERVITA'!D96</f>
        <v>78.185708999999989</v>
      </c>
      <c r="I43" s="47"/>
      <c r="J43" s="82">
        <f t="shared" si="1"/>
        <v>137.313729</v>
      </c>
      <c r="K43" s="14"/>
      <c r="L43" s="103"/>
      <c r="M43" s="48">
        <v>0</v>
      </c>
      <c r="N43" s="69">
        <v>107.68</v>
      </c>
    </row>
    <row r="44" spans="1:14">
      <c r="A44" s="39">
        <f>+'[1]A_UTENZA SERVITA'!A97</f>
        <v>19</v>
      </c>
      <c r="B44" s="14" t="str">
        <f>+'[1]A_UTENZA SERVITA'!B97</f>
        <v>Plurilicenze alimentari e/o miste</v>
      </c>
      <c r="C44" s="103">
        <v>2.0699999999999998</v>
      </c>
      <c r="D44" s="103">
        <v>17</v>
      </c>
      <c r="E44" s="103">
        <v>0.93854000000000004</v>
      </c>
      <c r="F44" s="104">
        <v>1.079167</v>
      </c>
      <c r="G44" s="67">
        <f>+E44*'[1]A_UTENZA SERVITA'!D97</f>
        <v>0</v>
      </c>
      <c r="H44" s="105">
        <f>+F44*'[1]A_UTENZA SERVITA'!D97</f>
        <v>0</v>
      </c>
      <c r="I44" s="47"/>
      <c r="J44" s="82">
        <f t="shared" si="1"/>
        <v>0</v>
      </c>
      <c r="K44" s="14"/>
      <c r="L44" s="103"/>
      <c r="M44" s="48">
        <v>0</v>
      </c>
      <c r="N44" s="69">
        <v>0</v>
      </c>
    </row>
    <row r="45" spans="1:14">
      <c r="A45" s="39">
        <f>+'[1]A_UTENZA SERVITA'!A98</f>
        <v>20</v>
      </c>
      <c r="B45" s="14" t="str">
        <f>+'[1]A_UTENZA SERVITA'!B98</f>
        <v>Ortofrutta, pescherie, fiori e piante, pizza al taglio</v>
      </c>
      <c r="C45" s="103">
        <v>8.25</v>
      </c>
      <c r="D45" s="103">
        <v>67.66</v>
      </c>
      <c r="E45" s="103">
        <v>3.740558</v>
      </c>
      <c r="F45" s="104">
        <v>4.2950869999999997</v>
      </c>
      <c r="G45" s="67">
        <f>+E45*'[1]A_UTENZA SERVITA'!D98</f>
        <v>0</v>
      </c>
      <c r="H45" s="105">
        <f>+F45*'[1]A_UTENZA SERVITA'!D98</f>
        <v>0</v>
      </c>
      <c r="I45" s="47"/>
      <c r="J45" s="82">
        <f t="shared" si="1"/>
        <v>0</v>
      </c>
      <c r="K45" s="14"/>
      <c r="L45" s="103"/>
      <c r="M45" s="48">
        <v>0</v>
      </c>
      <c r="N45" s="69">
        <v>0</v>
      </c>
    </row>
    <row r="46" spans="1:14">
      <c r="A46" s="39">
        <f>+'[1]A_UTENZA SERVITA'!A99</f>
        <v>21</v>
      </c>
      <c r="B46" s="14" t="str">
        <f>+'[1]A_UTENZA SERVITA'!B99</f>
        <v>Discoteche, night club</v>
      </c>
      <c r="C46" s="103">
        <v>1.34</v>
      </c>
      <c r="D46" s="103">
        <v>11</v>
      </c>
      <c r="E46" s="103">
        <v>0.60755700000000001</v>
      </c>
      <c r="F46" s="104">
        <v>0.69828500000000004</v>
      </c>
      <c r="G46" s="67">
        <f>+E46*'[1]A_UTENZA SERVITA'!D99</f>
        <v>0</v>
      </c>
      <c r="H46" s="105">
        <f>+F46*'[1]A_UTENZA SERVITA'!D99</f>
        <v>0</v>
      </c>
      <c r="I46" s="47"/>
      <c r="J46" s="82">
        <f t="shared" si="1"/>
        <v>0</v>
      </c>
      <c r="K46" s="14"/>
      <c r="L46" s="103"/>
      <c r="M46" s="48">
        <v>0</v>
      </c>
      <c r="N46" s="69">
        <v>0</v>
      </c>
    </row>
    <row r="47" spans="1:14">
      <c r="A47" s="39"/>
      <c r="B47" s="14"/>
      <c r="C47" s="103"/>
      <c r="D47" s="103"/>
      <c r="E47" s="103"/>
      <c r="F47" s="104"/>
      <c r="G47" s="67"/>
      <c r="H47" s="105"/>
      <c r="I47" s="47"/>
      <c r="J47" s="82">
        <f t="shared" si="1"/>
        <v>0</v>
      </c>
      <c r="K47" s="14"/>
      <c r="L47" s="103"/>
      <c r="M47" s="47"/>
      <c r="N47" s="69">
        <v>0</v>
      </c>
    </row>
    <row r="48" spans="1:14">
      <c r="A48" s="39"/>
      <c r="B48" s="14"/>
      <c r="C48" s="103"/>
      <c r="D48" s="103"/>
      <c r="E48" s="103"/>
      <c r="F48" s="104"/>
      <c r="G48" s="67"/>
      <c r="H48" s="105"/>
      <c r="I48" s="47"/>
      <c r="J48" s="82">
        <f>G48+H48</f>
        <v>0</v>
      </c>
      <c r="K48" s="14"/>
      <c r="L48" s="103"/>
      <c r="M48" s="47"/>
      <c r="N48" s="69">
        <v>0</v>
      </c>
    </row>
    <row r="49" spans="1:14">
      <c r="B49" s="14"/>
      <c r="C49" s="103"/>
      <c r="D49" s="103"/>
      <c r="E49" s="103"/>
      <c r="F49" s="104"/>
      <c r="G49" s="14"/>
      <c r="H49" s="103"/>
      <c r="I49" s="47"/>
      <c r="J49" s="82">
        <f t="shared" si="1"/>
        <v>0</v>
      </c>
      <c r="K49" s="14"/>
      <c r="L49" s="103"/>
      <c r="M49" s="47"/>
      <c r="N49" s="69">
        <v>0</v>
      </c>
    </row>
    <row r="50" spans="1:14">
      <c r="B50" s="14"/>
      <c r="C50" s="103"/>
      <c r="D50" s="103"/>
      <c r="E50" s="103"/>
      <c r="F50" s="104"/>
      <c r="G50" s="14"/>
      <c r="H50" s="103"/>
      <c r="I50" s="47"/>
      <c r="J50" s="82">
        <f t="shared" si="1"/>
        <v>0</v>
      </c>
      <c r="K50" s="14"/>
      <c r="L50" s="103"/>
      <c r="M50" s="47"/>
      <c r="N50" s="69">
        <v>0</v>
      </c>
    </row>
    <row r="51" spans="1:14">
      <c r="B51" s="14"/>
      <c r="C51" s="103"/>
      <c r="D51" s="103"/>
      <c r="E51" s="103"/>
      <c r="F51" s="104"/>
      <c r="G51" s="14"/>
      <c r="H51" s="103"/>
      <c r="I51" s="47"/>
      <c r="J51" s="82">
        <f t="shared" si="1"/>
        <v>0</v>
      </c>
      <c r="K51" s="14"/>
      <c r="L51" s="103"/>
      <c r="M51" s="47"/>
      <c r="N51" s="69">
        <v>0</v>
      </c>
    </row>
    <row r="52" spans="1:14">
      <c r="B52" s="14"/>
      <c r="C52" s="103"/>
      <c r="D52" s="103"/>
      <c r="E52" s="103"/>
      <c r="F52" s="104"/>
      <c r="G52" s="14"/>
      <c r="H52" s="103"/>
      <c r="I52" s="47"/>
      <c r="J52" s="82">
        <f t="shared" si="1"/>
        <v>0</v>
      </c>
      <c r="K52" s="14"/>
      <c r="L52" s="103"/>
      <c r="M52" s="47"/>
      <c r="N52" s="69">
        <v>0</v>
      </c>
    </row>
    <row r="53" spans="1:14">
      <c r="B53" s="14"/>
      <c r="C53" s="103"/>
      <c r="D53" s="103"/>
      <c r="E53" s="103"/>
      <c r="F53" s="104"/>
      <c r="G53" s="14"/>
      <c r="H53" s="103"/>
      <c r="I53" s="47"/>
      <c r="J53" s="82">
        <f t="shared" si="1"/>
        <v>0</v>
      </c>
      <c r="K53" s="14"/>
      <c r="L53" s="103"/>
      <c r="M53" s="47"/>
      <c r="N53" s="69">
        <v>0</v>
      </c>
    </row>
    <row r="54" spans="1:14">
      <c r="B54" s="14"/>
      <c r="C54" s="103"/>
      <c r="D54" s="103"/>
      <c r="E54" s="103"/>
      <c r="F54" s="104"/>
      <c r="G54" s="14"/>
      <c r="H54" s="103"/>
      <c r="I54" s="47"/>
      <c r="J54" s="82">
        <f t="shared" si="1"/>
        <v>0</v>
      </c>
      <c r="K54" s="14"/>
      <c r="L54" s="103"/>
      <c r="M54" s="47"/>
      <c r="N54" s="69">
        <v>0</v>
      </c>
    </row>
    <row r="55" spans="1:14">
      <c r="B55" s="14"/>
      <c r="C55" s="103"/>
      <c r="D55" s="103"/>
      <c r="E55" s="103"/>
      <c r="F55" s="104"/>
      <c r="G55" s="14"/>
      <c r="H55" s="103"/>
      <c r="I55" s="47"/>
      <c r="J55" s="82">
        <f t="shared" si="1"/>
        <v>0</v>
      </c>
      <c r="K55" s="14"/>
      <c r="L55" s="103"/>
      <c r="M55" s="47"/>
      <c r="N55" s="69">
        <v>0</v>
      </c>
    </row>
    <row r="56" spans="1:14">
      <c r="B56" s="14"/>
      <c r="C56" s="103"/>
      <c r="D56" s="103"/>
      <c r="E56" s="103"/>
      <c r="F56" s="104"/>
      <c r="G56" s="14"/>
      <c r="H56" s="103"/>
      <c r="I56" s="47"/>
      <c r="J56" s="82">
        <f t="shared" si="1"/>
        <v>0</v>
      </c>
      <c r="K56" s="14"/>
      <c r="L56" s="103"/>
      <c r="M56" s="47"/>
      <c r="N56" s="69">
        <v>0</v>
      </c>
    </row>
    <row r="57" spans="1:14">
      <c r="B57" s="14"/>
      <c r="C57" s="103"/>
      <c r="D57" s="103"/>
      <c r="E57" s="103"/>
      <c r="F57" s="104"/>
      <c r="G57" s="14"/>
      <c r="H57" s="103"/>
      <c r="I57" s="47"/>
      <c r="J57" s="82">
        <f t="shared" si="1"/>
        <v>0</v>
      </c>
      <c r="K57" s="14"/>
      <c r="L57" s="103"/>
      <c r="M57" s="47"/>
      <c r="N57" s="69">
        <v>0</v>
      </c>
    </row>
    <row r="58" spans="1:14" ht="13.5" thickBot="1">
      <c r="B58" s="25"/>
      <c r="C58" s="106"/>
      <c r="D58" s="106"/>
      <c r="E58" s="106"/>
      <c r="F58" s="107"/>
      <c r="G58" s="25"/>
      <c r="H58" s="106"/>
      <c r="I58" s="52"/>
      <c r="J58" s="82">
        <f t="shared" si="1"/>
        <v>0</v>
      </c>
      <c r="K58" s="25"/>
      <c r="L58" s="106"/>
      <c r="M58" s="52"/>
      <c r="N58" s="108">
        <v>0</v>
      </c>
    </row>
    <row r="59" spans="1:14" ht="13.5" thickBot="1">
      <c r="B59" s="109"/>
      <c r="C59" s="110"/>
      <c r="D59" s="100"/>
      <c r="E59" s="100"/>
      <c r="F59" s="100"/>
      <c r="G59" s="100"/>
      <c r="H59" s="100"/>
      <c r="I59" s="101"/>
      <c r="J59" s="102">
        <f>SUM(J26:J58)</f>
        <v>12231.548133500002</v>
      </c>
      <c r="M59" s="74">
        <f>SUM(M26:M58)</f>
        <v>-240.72</v>
      </c>
      <c r="N59" s="75">
        <f>SUM(N26:N58)</f>
        <v>12535.369999999999</v>
      </c>
    </row>
    <row r="60" spans="1:14" ht="13.5" thickBot="1">
      <c r="B60" s="111" t="s">
        <v>104</v>
      </c>
      <c r="C60" s="100"/>
      <c r="D60" s="100"/>
      <c r="E60" s="100"/>
      <c r="F60" s="100"/>
      <c r="G60" s="100"/>
      <c r="H60" s="100"/>
      <c r="I60" s="101"/>
      <c r="J60" s="101"/>
    </row>
    <row r="61" spans="1:14" ht="13.5" thickBot="1">
      <c r="B61" s="109" t="s">
        <v>105</v>
      </c>
      <c r="C61" s="100"/>
      <c r="D61" s="100"/>
      <c r="E61" s="100"/>
      <c r="F61" s="100"/>
      <c r="G61" s="100"/>
      <c r="I61" s="112" t="s">
        <v>106</v>
      </c>
      <c r="J61" s="113">
        <f>J59+J12</f>
        <v>104149.80170549999</v>
      </c>
      <c r="M61" s="112" t="s">
        <v>107</v>
      </c>
      <c r="N61" s="75">
        <f>N59+N12</f>
        <v>104597.07</v>
      </c>
    </row>
    <row r="62" spans="1:14" ht="13.5" thickBot="1">
      <c r="B62" s="109"/>
      <c r="C62" s="100"/>
      <c r="D62" s="100"/>
      <c r="E62" s="100"/>
      <c r="F62" s="100"/>
      <c r="G62" s="100"/>
      <c r="I62" s="112" t="s">
        <v>108</v>
      </c>
      <c r="J62" s="114">
        <v>-6000</v>
      </c>
      <c r="M62" s="112" t="s">
        <v>109</v>
      </c>
      <c r="N62" s="115">
        <f>M59+M12</f>
        <v>-5829.8700000000008</v>
      </c>
    </row>
    <row r="63" spans="1:14" ht="13.5" thickBot="1">
      <c r="C63" s="100"/>
      <c r="D63" s="100"/>
      <c r="E63" s="100"/>
      <c r="F63" s="100"/>
      <c r="G63" s="100"/>
      <c r="I63" s="112" t="s">
        <v>110</v>
      </c>
      <c r="J63" s="113">
        <f>J61+J62</f>
        <v>98149.801705499995</v>
      </c>
      <c r="M63" s="112" t="s">
        <v>111</v>
      </c>
      <c r="N63" s="75">
        <f>N61+N62</f>
        <v>98767.200000000012</v>
      </c>
    </row>
    <row r="64" spans="1:14" ht="16.5" thickBot="1">
      <c r="A64" s="3" t="s">
        <v>112</v>
      </c>
      <c r="B64" s="8" t="s">
        <v>113</v>
      </c>
      <c r="C64" s="116"/>
    </row>
    <row r="65" spans="1:10" ht="13.5" thickBot="1">
      <c r="B65" s="117" t="s">
        <v>114</v>
      </c>
      <c r="C65" s="118"/>
    </row>
    <row r="66" spans="1:10">
      <c r="C66" s="100"/>
      <c r="D66" s="100"/>
      <c r="E66" s="100"/>
      <c r="F66" s="100"/>
      <c r="G66" s="100"/>
      <c r="H66" s="100"/>
      <c r="J66" s="119">
        <f>N63-J63</f>
        <v>617.39829450001707</v>
      </c>
    </row>
    <row r="67" spans="1:10" ht="13.5" thickBot="1">
      <c r="C67" s="100"/>
      <c r="D67" s="100"/>
      <c r="E67" s="100"/>
      <c r="F67" s="100"/>
      <c r="G67" s="100"/>
      <c r="H67" s="100"/>
    </row>
    <row r="68" spans="1:10" ht="16.5" thickBot="1">
      <c r="A68" s="3" t="s">
        <v>115</v>
      </c>
      <c r="B68" s="8" t="s">
        <v>116</v>
      </c>
      <c r="C68" s="116"/>
    </row>
    <row r="69" spans="1:10">
      <c r="B69" s="120" t="s">
        <v>117</v>
      </c>
      <c r="C69" s="70">
        <v>44760.663567250231</v>
      </c>
    </row>
    <row r="70" spans="1:10">
      <c r="B70" s="120" t="s">
        <v>118</v>
      </c>
      <c r="C70" s="70">
        <v>6103.7268500795763</v>
      </c>
      <c r="D70" s="74"/>
      <c r="E70" s="74"/>
      <c r="F70" s="74"/>
    </row>
    <row r="71" spans="1:10">
      <c r="B71" s="120" t="s">
        <v>119</v>
      </c>
      <c r="C71" s="70">
        <v>47157.570027285903</v>
      </c>
      <c r="D71" s="74"/>
      <c r="E71" s="74"/>
      <c r="F71" s="74"/>
    </row>
    <row r="72" spans="1:10" ht="13.5" thickBot="1">
      <c r="B72" s="121" t="s">
        <v>120</v>
      </c>
      <c r="C72" s="99">
        <v>6127.8198340540994</v>
      </c>
      <c r="D72" s="74"/>
      <c r="E72" s="74"/>
      <c r="F72" s="74"/>
    </row>
    <row r="73" spans="1:10">
      <c r="B73" s="122" t="s">
        <v>121</v>
      </c>
      <c r="C73" s="123">
        <f>SUM(C69:C72)</f>
        <v>104149.78027866982</v>
      </c>
    </row>
    <row r="74" spans="1:10">
      <c r="B74" s="122"/>
      <c r="C74" s="124">
        <f>C73-J61</f>
        <v>-2.1426830178825185E-2</v>
      </c>
      <c r="D74" s="4" t="s">
        <v>122</v>
      </c>
    </row>
    <row r="76" spans="1:10">
      <c r="B76" s="125"/>
      <c r="C76" s="125"/>
      <c r="D76" s="125"/>
      <c r="E76" s="126"/>
      <c r="F76" s="126"/>
      <c r="G76" s="126"/>
      <c r="H76" s="126"/>
    </row>
  </sheetData>
  <mergeCells count="15">
    <mergeCell ref="B68:C68"/>
    <mergeCell ref="B76:D76"/>
    <mergeCell ref="C16:I21"/>
    <mergeCell ref="K16:M21"/>
    <mergeCell ref="G24:J24"/>
    <mergeCell ref="K24:N24"/>
    <mergeCell ref="B64:C64"/>
    <mergeCell ref="B65:C65"/>
    <mergeCell ref="B1:J1"/>
    <mergeCell ref="B3:N3"/>
    <mergeCell ref="C4:F4"/>
    <mergeCell ref="G4:J4"/>
    <mergeCell ref="K4:N4"/>
    <mergeCell ref="G14:J14"/>
    <mergeCell ref="K14:N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tabSelected="1" workbookViewId="0">
      <selection activeCell="B29" sqref="B29"/>
    </sheetView>
  </sheetViews>
  <sheetFormatPr defaultRowHeight="12.75"/>
  <cols>
    <col min="1" max="1" width="10" style="4" bestFit="1" customWidth="1"/>
    <col min="2" max="2" width="50.5703125" style="4" customWidth="1"/>
    <col min="3" max="3" width="13" style="4" customWidth="1"/>
    <col min="4" max="4" width="22.140625" style="4" customWidth="1"/>
    <col min="5" max="5" width="15.85546875" style="4" customWidth="1"/>
    <col min="6" max="6" width="13.42578125" style="4" customWidth="1"/>
    <col min="7" max="7" width="13.140625" style="4" customWidth="1"/>
    <col min="8" max="8" width="12.140625" style="4" customWidth="1"/>
    <col min="9" max="9" width="15.7109375" style="4" customWidth="1"/>
    <col min="10" max="10" width="11" style="4" customWidth="1"/>
    <col min="11" max="16384" width="9.140625" style="4"/>
  </cols>
  <sheetData>
    <row r="1" spans="1:12" ht="18.75" thickBot="1">
      <c r="A1" s="1" t="s">
        <v>123</v>
      </c>
      <c r="B1" s="2" t="s">
        <v>124</v>
      </c>
      <c r="C1" s="2"/>
      <c r="D1" s="2"/>
      <c r="E1" s="2"/>
      <c r="F1" s="2"/>
      <c r="G1" s="2"/>
      <c r="H1" s="2"/>
      <c r="I1" s="2"/>
      <c r="J1" s="3" t="s">
        <v>2</v>
      </c>
      <c r="L1" s="5">
        <v>2016</v>
      </c>
    </row>
    <row r="2" spans="1:12" ht="18.75" thickBot="1">
      <c r="A2" s="6"/>
      <c r="B2" s="53"/>
      <c r="C2" s="53"/>
      <c r="D2" s="53"/>
      <c r="E2" s="53"/>
      <c r="F2" s="53"/>
    </row>
    <row r="3" spans="1:12" ht="16.5" thickBot="1">
      <c r="A3" s="3" t="s">
        <v>125</v>
      </c>
      <c r="B3" s="54" t="s">
        <v>147</v>
      </c>
      <c r="C3" s="127"/>
      <c r="D3" s="127"/>
      <c r="E3" s="127"/>
      <c r="F3" s="127"/>
      <c r="G3" s="127"/>
      <c r="H3" s="127"/>
      <c r="I3" s="128"/>
    </row>
    <row r="4" spans="1:12" ht="39" thickBot="1">
      <c r="B4" s="129" t="s">
        <v>126</v>
      </c>
      <c r="C4" s="130" t="s">
        <v>127</v>
      </c>
      <c r="D4" s="131" t="s">
        <v>128</v>
      </c>
      <c r="E4" s="131" t="s">
        <v>129</v>
      </c>
      <c r="F4" s="130" t="s">
        <v>130</v>
      </c>
      <c r="G4" s="130" t="s">
        <v>131</v>
      </c>
      <c r="H4" s="131" t="s">
        <v>132</v>
      </c>
      <c r="I4" s="132" t="s">
        <v>133</v>
      </c>
    </row>
    <row r="5" spans="1:12" ht="15">
      <c r="B5" s="137" t="s">
        <v>140</v>
      </c>
      <c r="C5" s="138"/>
      <c r="D5" s="138"/>
      <c r="E5" s="139">
        <v>-40.630000000000003</v>
      </c>
      <c r="F5" s="139"/>
      <c r="G5" s="139"/>
      <c r="H5" s="138" t="s">
        <v>134</v>
      </c>
      <c r="I5" s="133"/>
    </row>
    <row r="6" spans="1:12" ht="15">
      <c r="B6" s="140" t="s">
        <v>140</v>
      </c>
      <c r="C6" s="141"/>
      <c r="D6" s="141"/>
      <c r="E6" s="142">
        <v>-782.2</v>
      </c>
      <c r="F6" s="142"/>
      <c r="G6" s="142"/>
      <c r="H6" s="141" t="s">
        <v>135</v>
      </c>
      <c r="I6" s="134"/>
    </row>
    <row r="7" spans="1:12" ht="15">
      <c r="B7" s="140" t="s">
        <v>140</v>
      </c>
      <c r="C7" s="141"/>
      <c r="D7" s="141"/>
      <c r="E7" s="142">
        <v>-659.2</v>
      </c>
      <c r="F7" s="142"/>
      <c r="G7" s="142"/>
      <c r="H7" s="141" t="s">
        <v>136</v>
      </c>
      <c r="I7" s="134"/>
    </row>
    <row r="8" spans="1:12" ht="15">
      <c r="B8" s="140" t="s">
        <v>140</v>
      </c>
      <c r="C8" s="141"/>
      <c r="D8" s="141"/>
      <c r="E8" s="142">
        <v>-463.7</v>
      </c>
      <c r="F8" s="142"/>
      <c r="G8" s="142"/>
      <c r="H8" s="141" t="s">
        <v>137</v>
      </c>
      <c r="I8" s="134"/>
    </row>
    <row r="9" spans="1:12" ht="15">
      <c r="B9" s="140" t="s">
        <v>140</v>
      </c>
      <c r="C9" s="141"/>
      <c r="D9" s="141"/>
      <c r="E9" s="142">
        <v>-3048.77</v>
      </c>
      <c r="F9" s="142"/>
      <c r="G9" s="142"/>
      <c r="H9" s="141" t="s">
        <v>138</v>
      </c>
      <c r="I9" s="134"/>
    </row>
    <row r="10" spans="1:12" ht="15">
      <c r="B10" s="140" t="s">
        <v>140</v>
      </c>
      <c r="C10" s="141"/>
      <c r="D10" s="141"/>
      <c r="E10" s="142">
        <v>-31.5</v>
      </c>
      <c r="F10" s="142"/>
      <c r="G10" s="142"/>
      <c r="H10" s="141" t="s">
        <v>139</v>
      </c>
      <c r="I10" s="134"/>
    </row>
    <row r="11" spans="1:12" ht="15">
      <c r="B11" s="140" t="s">
        <v>141</v>
      </c>
      <c r="C11" s="141"/>
      <c r="D11" s="141"/>
      <c r="E11" s="142">
        <v>-44.92</v>
      </c>
      <c r="F11" s="142"/>
      <c r="G11" s="142"/>
      <c r="H11" s="141" t="s">
        <v>135</v>
      </c>
      <c r="I11" s="134"/>
    </row>
    <row r="12" spans="1:12" ht="15">
      <c r="B12" s="140" t="s">
        <v>141</v>
      </c>
      <c r="C12" s="141"/>
      <c r="D12" s="141"/>
      <c r="E12" s="142">
        <v>-53.91</v>
      </c>
      <c r="F12" s="142"/>
      <c r="G12" s="142"/>
      <c r="H12" s="141" t="s">
        <v>136</v>
      </c>
      <c r="I12" s="134"/>
    </row>
    <row r="13" spans="1:12" ht="15">
      <c r="B13" s="140" t="s">
        <v>141</v>
      </c>
      <c r="C13" s="141"/>
      <c r="D13" s="141"/>
      <c r="E13" s="142">
        <v>-112.35</v>
      </c>
      <c r="F13" s="142"/>
      <c r="G13" s="142"/>
      <c r="H13" s="141" t="s">
        <v>137</v>
      </c>
      <c r="I13" s="134"/>
    </row>
    <row r="14" spans="1:12" ht="15">
      <c r="B14" s="140" t="s">
        <v>141</v>
      </c>
      <c r="C14" s="141"/>
      <c r="D14" s="141"/>
      <c r="E14" s="142">
        <v>-278.16000000000003</v>
      </c>
      <c r="F14" s="142"/>
      <c r="G14" s="142"/>
      <c r="H14" s="141" t="s">
        <v>138</v>
      </c>
      <c r="I14" s="134"/>
    </row>
    <row r="15" spans="1:12" ht="15">
      <c r="B15" s="140" t="s">
        <v>141</v>
      </c>
      <c r="C15" s="141"/>
      <c r="D15" s="141"/>
      <c r="E15" s="142">
        <v>-41.56</v>
      </c>
      <c r="F15" s="142"/>
      <c r="G15" s="142"/>
      <c r="H15" s="141" t="s">
        <v>139</v>
      </c>
      <c r="I15" s="134"/>
    </row>
    <row r="16" spans="1:12" ht="15">
      <c r="B16" s="140" t="s">
        <v>142</v>
      </c>
      <c r="C16" s="141"/>
      <c r="D16" s="141"/>
      <c r="E16" s="142">
        <v>-200.09</v>
      </c>
      <c r="F16" s="142"/>
      <c r="G16" s="142"/>
      <c r="H16" s="141" t="s">
        <v>134</v>
      </c>
      <c r="I16" s="134"/>
    </row>
    <row r="17" spans="2:9" ht="15">
      <c r="B17" s="140" t="s">
        <v>143</v>
      </c>
      <c r="C17" s="141"/>
      <c r="D17" s="141"/>
      <c r="E17" s="142">
        <v>-72.88</v>
      </c>
      <c r="F17" s="142"/>
      <c r="G17" s="142"/>
      <c r="H17" s="141" t="s">
        <v>135</v>
      </c>
      <c r="I17" s="134"/>
    </row>
    <row r="18" spans="2:9" ht="13.5" thickBot="1">
      <c r="B18" s="121" t="s">
        <v>148</v>
      </c>
      <c r="C18" s="135"/>
      <c r="D18" s="135"/>
      <c r="E18" s="135"/>
      <c r="F18" s="135"/>
      <c r="G18" s="135"/>
      <c r="H18" s="135"/>
      <c r="I18" s="136"/>
    </row>
    <row r="19" spans="2:9" ht="25.5">
      <c r="B19" s="144" t="s">
        <v>144</v>
      </c>
      <c r="C19" s="144"/>
      <c r="D19" s="144"/>
      <c r="E19" s="144"/>
      <c r="F19" s="144"/>
      <c r="G19" s="144"/>
      <c r="H19" s="144"/>
      <c r="I19" s="144"/>
    </row>
    <row r="20" spans="2:9">
      <c r="B20" s="143" t="s">
        <v>145</v>
      </c>
      <c r="C20" s="143"/>
      <c r="D20" s="143"/>
      <c r="E20" s="143"/>
      <c r="F20" s="143"/>
      <c r="G20" s="143"/>
      <c r="H20" s="143"/>
      <c r="I20" s="143"/>
    </row>
  </sheetData>
  <mergeCells count="2">
    <mergeCell ref="B1:I1"/>
    <mergeCell ref="B3:I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A_UTENZA SERVITA</vt:lpstr>
      <vt:lpstr>G_DETERMINANTI TARIFFARI</vt:lpstr>
      <vt:lpstr>H_AGEVOLAZIONI TARIFFARIE</vt:lpstr>
    </vt:vector>
  </TitlesOfParts>
  <Company>Iren S.p.A.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2017-08-21T15:39:14Z</dcterms:created>
  <dcterms:modified xsi:type="dcterms:W3CDTF">2017-08-21T15:52:06Z</dcterms:modified>
</cp:coreProperties>
</file>